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680" activeTab="1"/>
  </bookViews>
  <sheets>
    <sheet name="ติดตามยุทธศาสตร์" sheetId="1" r:id="rId1"/>
    <sheet name="ติดตามโครงการ" sheetId="2" r:id="rId2"/>
    <sheet name="สรุปคะแนน ยุทธศาสตร์" sheetId="3" r:id="rId3"/>
    <sheet name="สรุปคะแนนโครงการ" sheetId="4" r:id="rId4"/>
  </sheets>
  <calcPr calcId="144525"/>
</workbook>
</file>

<file path=xl/calcChain.xml><?xml version="1.0" encoding="utf-8"?>
<calcChain xmlns="http://schemas.openxmlformats.org/spreadsheetml/2006/main">
  <c r="AC16" i="4" l="1"/>
  <c r="AB16" i="4"/>
  <c r="AC15" i="4"/>
  <c r="AB15" i="4"/>
  <c r="T15" i="4"/>
  <c r="D15" i="4"/>
  <c r="M15" i="4"/>
  <c r="J15" i="4"/>
  <c r="G15" i="4"/>
  <c r="X15" i="3"/>
  <c r="K15" i="3"/>
  <c r="F15" i="3"/>
  <c r="X14" i="3"/>
  <c r="K14" i="3"/>
  <c r="F14" i="3"/>
  <c r="M14" i="4"/>
  <c r="AC14" i="4" s="1"/>
  <c r="AB14" i="4"/>
  <c r="T14" i="4"/>
  <c r="J14" i="4"/>
  <c r="D14" i="4"/>
  <c r="G14" i="4"/>
  <c r="AC13" i="4"/>
  <c r="AB13" i="4"/>
  <c r="T13" i="4"/>
  <c r="M13" i="4"/>
  <c r="J13" i="4"/>
  <c r="G13" i="4"/>
  <c r="D13" i="4"/>
  <c r="X13" i="3"/>
  <c r="K13" i="3"/>
  <c r="F13" i="3"/>
  <c r="AB12" i="4"/>
  <c r="AC12" i="4" s="1"/>
  <c r="T12" i="4"/>
  <c r="M12" i="4"/>
  <c r="J12" i="4"/>
  <c r="G12" i="4"/>
  <c r="D12" i="4"/>
  <c r="X12" i="3"/>
  <c r="K12" i="3"/>
  <c r="F12" i="3"/>
  <c r="AC11" i="4"/>
  <c r="AB11" i="4"/>
  <c r="T11" i="4"/>
  <c r="M11" i="4"/>
  <c r="J11" i="4"/>
  <c r="G11" i="4"/>
  <c r="D11" i="4"/>
  <c r="X11" i="3"/>
  <c r="K11" i="3"/>
  <c r="F11" i="3"/>
  <c r="AC10" i="4"/>
  <c r="AB10" i="4"/>
  <c r="T10" i="4"/>
  <c r="M10" i="4"/>
  <c r="J10" i="4"/>
  <c r="G10" i="4"/>
  <c r="D10" i="4"/>
  <c r="X10" i="3"/>
  <c r="K10" i="3"/>
  <c r="F10" i="3"/>
  <c r="AC9" i="4"/>
  <c r="AB9" i="4"/>
  <c r="T9" i="4"/>
  <c r="M9" i="4"/>
  <c r="J9" i="4"/>
  <c r="G9" i="4"/>
  <c r="D9" i="4"/>
  <c r="X9" i="3"/>
  <c r="K9" i="3"/>
  <c r="F9" i="3"/>
  <c r="AC8" i="4"/>
  <c r="AB8" i="4"/>
  <c r="T8" i="4"/>
  <c r="M8" i="4"/>
  <c r="J8" i="4"/>
  <c r="G8" i="4"/>
  <c r="D8" i="4"/>
  <c r="F8" i="3"/>
  <c r="X8" i="3"/>
  <c r="K8" i="3"/>
  <c r="F16" i="4"/>
  <c r="E16" i="4"/>
  <c r="C16" i="4"/>
  <c r="B16" i="4"/>
  <c r="H16" i="4"/>
  <c r="I16" i="4"/>
  <c r="L16" i="4"/>
  <c r="R16" i="4"/>
  <c r="X16" i="4"/>
  <c r="Y16" i="4"/>
  <c r="Z16" i="4"/>
  <c r="AA16" i="4"/>
  <c r="W16" i="4"/>
  <c r="V16" i="4"/>
  <c r="U16" i="4"/>
  <c r="Q16" i="4"/>
  <c r="P16" i="4"/>
  <c r="O16" i="4"/>
  <c r="N16" i="4"/>
  <c r="K16" i="4"/>
  <c r="AB7" i="4"/>
  <c r="T7" i="4"/>
  <c r="M7" i="4"/>
  <c r="J7" i="4"/>
  <c r="AC7" i="4" s="1"/>
  <c r="G7" i="4"/>
  <c r="D7" i="4"/>
  <c r="X7" i="3"/>
  <c r="K7" i="3"/>
  <c r="F7" i="3"/>
  <c r="M16" i="4" l="1"/>
  <c r="D16" i="4"/>
  <c r="T16" i="4"/>
  <c r="J16" i="4"/>
  <c r="G16" i="4"/>
  <c r="AC6" i="4"/>
  <c r="AB6" i="4"/>
  <c r="T6" i="4"/>
  <c r="M6" i="4"/>
  <c r="J6" i="4"/>
  <c r="G6" i="4"/>
  <c r="D6" i="4"/>
  <c r="X6" i="3"/>
  <c r="K6" i="3"/>
  <c r="F6" i="3"/>
  <c r="X5" i="3"/>
  <c r="K5" i="3"/>
  <c r="F5" i="3"/>
  <c r="AC5" i="4"/>
  <c r="AB5" i="4"/>
  <c r="T5" i="4"/>
  <c r="M5" i="4"/>
  <c r="J5" i="4"/>
  <c r="G5" i="4"/>
  <c r="D5" i="4"/>
  <c r="D6" i="2" l="1"/>
  <c r="D20" i="2"/>
  <c r="D31" i="2"/>
  <c r="D51" i="2"/>
  <c r="D60" i="2"/>
  <c r="D126" i="2"/>
  <c r="D176" i="2" l="1"/>
  <c r="D6" i="1"/>
  <c r="D33" i="1"/>
  <c r="D56" i="1"/>
  <c r="D126" i="1" l="1"/>
  <c r="Y15" i="3" l="1"/>
  <c r="X16" i="3" l="1"/>
  <c r="X17" i="3" s="1"/>
  <c r="W16" i="3"/>
  <c r="W17" i="3" s="1"/>
  <c r="V16" i="3"/>
  <c r="V17" i="3" s="1"/>
  <c r="U16" i="3"/>
  <c r="U17" i="3" s="1"/>
  <c r="T16" i="3"/>
  <c r="T17" i="3" s="1"/>
  <c r="S16" i="3"/>
  <c r="S17" i="3" s="1"/>
  <c r="R16" i="3"/>
  <c r="R17" i="3" s="1"/>
  <c r="Q16" i="3"/>
  <c r="Q17" i="3" s="1"/>
  <c r="P16" i="3"/>
  <c r="P17" i="3" s="1"/>
  <c r="O16" i="3"/>
  <c r="O17" i="3" s="1"/>
  <c r="N16" i="3"/>
  <c r="N17" i="3" s="1"/>
  <c r="M16" i="3"/>
  <c r="M17" i="3" s="1"/>
  <c r="L16" i="3"/>
  <c r="L17" i="3" s="1"/>
  <c r="K16" i="3"/>
  <c r="K17" i="3" s="1"/>
  <c r="J16" i="3"/>
  <c r="J17" i="3" s="1"/>
  <c r="I16" i="3"/>
  <c r="I17" i="3" s="1"/>
  <c r="H16" i="3"/>
  <c r="H17" i="3" s="1"/>
  <c r="G16" i="3"/>
  <c r="G17" i="3" s="1"/>
  <c r="F16" i="3"/>
  <c r="F17" i="3" s="1"/>
  <c r="E16" i="3"/>
  <c r="E17" i="3" s="1"/>
  <c r="D16" i="3"/>
  <c r="D17" i="3" s="1"/>
  <c r="C16" i="3"/>
  <c r="C17" i="3" s="1"/>
  <c r="B16" i="3"/>
  <c r="B17" i="3" s="1"/>
  <c r="AC17" i="4"/>
  <c r="AB17" i="4"/>
  <c r="L17" i="4"/>
  <c r="I17" i="4"/>
  <c r="G17" i="4"/>
  <c r="AA17" i="4"/>
  <c r="Z17" i="4"/>
  <c r="Y17" i="4"/>
  <c r="X17" i="4"/>
  <c r="W17" i="4"/>
  <c r="V17" i="4"/>
  <c r="U17" i="4"/>
  <c r="T17" i="4"/>
  <c r="R17" i="4"/>
  <c r="Q17" i="4"/>
  <c r="P17" i="4"/>
  <c r="O17" i="4"/>
  <c r="N17" i="4"/>
  <c r="M17" i="4"/>
  <c r="K17" i="4"/>
  <c r="J17" i="4"/>
  <c r="H17" i="4"/>
  <c r="F17" i="4"/>
  <c r="E17" i="4"/>
  <c r="D17" i="4"/>
  <c r="C17" i="4"/>
  <c r="B17" i="4"/>
  <c r="Y14" i="3"/>
  <c r="Y13" i="3"/>
  <c r="Y12" i="3"/>
  <c r="Y11" i="3"/>
  <c r="Y10" i="3"/>
  <c r="Y9" i="3"/>
  <c r="Y8" i="3" l="1"/>
  <c r="Y7" i="3"/>
  <c r="Y6" i="3"/>
  <c r="Y5" i="3" l="1"/>
  <c r="Y16" i="3" s="1"/>
  <c r="Y17" i="3" s="1"/>
  <c r="AC4" i="4"/>
  <c r="AB4" i="4"/>
  <c r="T4" i="4"/>
  <c r="Y4" i="3"/>
  <c r="X4" i="3"/>
  <c r="K4" i="3"/>
  <c r="F4" i="3"/>
</calcChain>
</file>

<file path=xl/sharedStrings.xml><?xml version="1.0" encoding="utf-8"?>
<sst xmlns="http://schemas.openxmlformats.org/spreadsheetml/2006/main" count="497" uniqueCount="384">
  <si>
    <t xml:space="preserve">แนวทางการให้คะแนนการติดตามและประเมินผลยุทธศาสตร์เพื่อความสอดคล้องแผนพัฒนาท้องถิ่น </t>
  </si>
  <si>
    <t>ขององค์กรปกครองส่วนท้องถิ่น</t>
  </si>
  <si>
    <t>ประเด็นการพิจารณา</t>
  </si>
  <si>
    <t xml:space="preserve"> </t>
  </si>
  <si>
    <t>คะแนนเต็ม</t>
  </si>
  <si>
    <t>คะแนนที่ได้</t>
  </si>
  <si>
    <t>รายละเอียดหลักเกณฑ์</t>
  </si>
  <si>
    <t>1. ข้อมูลสภาพทั่วไปและ</t>
  </si>
  <si>
    <t>ข้อมูลพื้นฐานขององค์กร</t>
  </si>
  <si>
    <t>ควรประกอบด้วยข้อมูลดังนี้</t>
  </si>
  <si>
    <t>1) ข้อมูลเกี่ยวกับด้านกายภาพ เช่น ที่ตั้งของหมู่บ้าน/ชุมชน/</t>
  </si>
  <si>
    <t>ตำบล ลักษณะภูมิประเทศ ลักษณะภูมิอากาศ ลักษณะของดิน</t>
  </si>
  <si>
    <t>ลักษณะของแหล่งน้ำ ลักษณะของไม้/ป่าไม้ ฯลฯ</t>
  </si>
  <si>
    <t>อาชญากรรม ยาเสพติด การสังคมสงเคราะห์ ฯลฯ</t>
  </si>
  <si>
    <t>2) ข้อมูลเกี่ยวกับด้านการเมือง/การปกครอง เช่น เขตการ</t>
  </si>
  <si>
    <t>ปกครอง การเลือกตั้ง ฯลฯ ประชากร เช่น ข้อมูลเกี่ยวกับ</t>
  </si>
  <si>
    <t>จำนวนประชากร และช่วงอายุและจำนวนประชากร ฯลฯ</t>
  </si>
  <si>
    <t>3) ข้อมูลเกี่ยวกับสภาพทางสังคม เช่น การศึกษา สาธาณสุข</t>
  </si>
  <si>
    <t>4) ข้อมูลเกี่ยวศาสนา ประเพณี วัฒนธรรม เช่น การนับถือ</t>
  </si>
  <si>
    <t>ศาสนา ประเพณีและงานประจำปี ภูมิปัญญาท้องถิ่น ภาษา</t>
  </si>
  <si>
    <t>ถิ่น สินค้าพื้นเมืองและของที่ระลึก ฯลฯ และอื่นๆ</t>
  </si>
  <si>
    <t xml:space="preserve">การไฟฟ้า การประปา โทรศัพท์ ฯลฯ </t>
  </si>
  <si>
    <t>6) ข้อมูลเกี่ยวกับระบบเศรษฐกิจ เช่น การเกษตร การประมง</t>
  </si>
  <si>
    <t>การปศุสัตว์ การบริการ การท่องเที่ยว อุตสาหกรรม  การ</t>
  </si>
  <si>
    <t>พาณิชย์/กลุ่มอาชีพ แรงงาน ฯลฯ</t>
  </si>
  <si>
    <t>7) ข้อมูลเกี่ยวกับทรัพยากรธรรมชาติ เช่น น้ำ ป่าไม้ ภูเขา</t>
  </si>
  <si>
    <t>คุณภาพของทรัยากรธรรมชาติ ฯลฯ</t>
  </si>
  <si>
    <t>8) การสำรวจและเก็บข้อมูลเพื่อจัดทำแผนพัฒนาท้องถิ่นหรือ</t>
  </si>
  <si>
    <t>การใช้ข้อมูล จปฐ. ข้อมูลการมีส่วนรวมของประชาชน หรือ</t>
  </si>
  <si>
    <t>การประชุมประชาคมท้องถิ่น รูปแบบ วิธีการดำเนินการประชุม</t>
  </si>
  <si>
    <t>ประชาคมท้องถิ่น โดยการใช้กระบวนการร่วมคิด ร่วมทำ ร่วม</t>
  </si>
  <si>
    <t xml:space="preserve">ตัดสินใจ  ร่วมตรวจสอบ  ร่วมรับประโยชน์  ร่วมแก้ปัญหา </t>
  </si>
  <si>
    <t>ปรึกษา หารือ แลกเปลี่ยน เรียนรู้เพื่อแก้ปัญหาสำหรับการ</t>
  </si>
  <si>
    <t>พัฒนาท้องถิ่นตามอำนาจหน้าที่ขององค์กรปกครองส่วนท้องถิ่น</t>
  </si>
  <si>
    <t>(brainstorming)</t>
  </si>
  <si>
    <t>(5)</t>
  </si>
  <si>
    <t>2. การวิเคราะห์สภาวการณ์</t>
  </si>
  <si>
    <t>และศักยภาพ</t>
  </si>
  <si>
    <t>1) การวิเคราะห์ที่ครอบคลุมความเชื่อมโยง ความสอดคล้อง</t>
  </si>
  <si>
    <t>ยุทธศาสตร์จังหวัด ยุทธศาสตร์การพัฒนาขององค์กรปกครอง</t>
  </si>
  <si>
    <t>ส่วนท้องถิ่นในเขตจังหวัด ยุทธศาสตร์ขององค์กรปกครองส่วน</t>
  </si>
  <si>
    <t>ท้องถิ่น นโยบายของผู้บริหารท้องถิ่น รวมถึงความเชื่อมโยง</t>
  </si>
  <si>
    <t>ยุทธศาสตร์ซาติ 20 ปี แผนพัฒนาเศรษฐกิจและสังคมแห่งชาติ</t>
  </si>
  <si>
    <t>และ SDGs (Bottom-up/Top-down)</t>
  </si>
  <si>
    <t>และศักยภาพ (ต่อ)</t>
  </si>
  <si>
    <t>2) การวิเคราะห์ทางสังคม  เช่น ด้านแรงงาน ด้านการศึกษา</t>
  </si>
  <si>
    <t>สาธารณสุข ความยากจน อาชญากรรม ปัญหายาเสพติด</t>
  </si>
  <si>
    <t>เทคโนโลยี  จารีต ประเพณี วัฒนธรรม ภูมปัญญาท้องถิ่น</t>
  </si>
  <si>
    <t>เป็นต้น</t>
  </si>
  <si>
    <t>3) การวิเคราะห์สิ่งแวดล้อม พื้นที่สีเขียว ธรรมชาติต่างๆ ทาง</t>
  </si>
  <si>
    <t>ภูมิศาสตร์  กระบวนการหรือสิ่งที่เกิดขึ้น การประดิษฐ์ที่มีผล</t>
  </si>
  <si>
    <t>ต่อสิ่งแวดล้อมและการพัฒนา</t>
  </si>
  <si>
    <t>4) การวิเคราะห์ทางเศรษฐกิจ ข้อมูลด้านรายได้ครัวเรือน การ</t>
  </si>
  <si>
    <t>ส่งเสริมอาชีพ กลุ่มอาชีพ กลุ่มทางสังคม การพัฒนาอาชีพและ</t>
  </si>
  <si>
    <t>กลุ่มต่างๆ สภาพทางเศรษฐกิจและความเป็นอยู่ทั่วไป เป็นต้น</t>
  </si>
  <si>
    <t>5) การวิเคราะห์หรือผลการวิเคราะห์ศักยภาพเพื่อประเมิน</t>
  </si>
  <si>
    <t>สถานภาพการพัฒนาในปัจจุบันและอนาคต ทิศทางแนวโน้ม</t>
  </si>
  <si>
    <t>ที่จะเกิดขึ้น หรือผลที่จะเกิดขึ้นในการพัฒนาท้องถิ่น โดยใช้</t>
  </si>
  <si>
    <t>3. ยุทธศาสตร์</t>
  </si>
  <si>
    <t>(พ.ศ. 2561 - 2580)</t>
  </si>
  <si>
    <t>การกำหนดและวิเคราะห์ยุทธศาสตร์ชาติ 20 ปี ที่สอดคล้องกับ</t>
  </si>
  <si>
    <t>การพัฒนาท้องถิ่นขององค์กรปกครองส่วนท้องถิ่นตามประเด็น</t>
  </si>
  <si>
    <t>ยุทธศาสตร์ชาติ 20 ปี และประเด็นยุทธศาสตร์ขององค์กรปก</t>
  </si>
  <si>
    <t>ครองส่วนท้องถิ่น</t>
  </si>
  <si>
    <t>3.1 ยุทธศาสตร์ชาติ 20 ปี</t>
  </si>
  <si>
    <t>3.2 แผนพัฒนาเศรษฐกิจ</t>
  </si>
  <si>
    <t>และสังคมแห่งชาติ ฉบับ ที่</t>
  </si>
  <si>
    <t>12 หรือฉบับที่ 13</t>
  </si>
  <si>
    <t>3.3 เป้าหมายการพัฒนาที่</t>
  </si>
  <si>
    <t>ยั่งยืน (Sustainable</t>
  </si>
  <si>
    <t>Development Goals :</t>
  </si>
  <si>
    <t>SDGs)</t>
  </si>
  <si>
    <t>การกำหนดและวิเคราะห์เป้าหมาย/เป้าประสงค์ SDGs ที่</t>
  </si>
  <si>
    <t>3.4 ยุทศาสตร์จังหวัด</t>
  </si>
  <si>
    <t>การกำหนดการวิเคราะห์ยุทธศาสตร์ขององค์กรปกครองส่วน</t>
  </si>
  <si>
    <t>ท้องถิ่นมีความสอดคล้องหรือเชื่อมโยงกับยุทธศาสตร์จังหวัด</t>
  </si>
  <si>
    <t>3.5 ยุทธศาสตร์การพัฒนา</t>
  </si>
  <si>
    <t>ขององค์กรปกครองส่วน</t>
  </si>
  <si>
    <t>ท้องถิ่นในเขตจังหวัด</t>
  </si>
  <si>
    <t>การกำหนดและการวิเคราะห์ยุทธศาสตร์ขององค์ปกครอง</t>
  </si>
  <si>
    <t>ส่วนท้องถิ่นสอดคล้องหรือเชื่อมโยงกับยุทธศาสตร์การพัฒนา</t>
  </si>
  <si>
    <t>ขององค์กรปกครองส่วนท้องถิ่นในเขตจังหวัดที่จัดทำขึ้นแบบ</t>
  </si>
  <si>
    <t>มีส่วนรวมขององค์การบริหารส่วนจังหวัดกับองค์กรปกครอง</t>
  </si>
  <si>
    <t>ส่วนท้องถิ่นในเขตจังหวัดที่สอดคล้องหรือเชื่อมโยงกับแผน</t>
  </si>
  <si>
    <t>พัฒนาจังหวัด</t>
  </si>
  <si>
    <t>3. ยุทธศาสตร์ (ต่อ)</t>
  </si>
  <si>
    <t>3.6 ยุทธศาสตร์ขององค์กร</t>
  </si>
  <si>
    <t>ปกครองส่วนท้องถิ่น</t>
  </si>
  <si>
    <t>3.7 วิสัยทัศน์</t>
  </si>
  <si>
    <t>3.8 กลยุทธ์</t>
  </si>
  <si>
    <t>การกำหนดและวิเคราะห์แสดงให้เห็นช่องทางวิธีการ ภารกิจหรือ</t>
  </si>
  <si>
    <t>สิ่งที่ต้องทำตามหน้าที่และอำนาจขององค์กรปกครองส่วนท้องถิ่น</t>
  </si>
  <si>
    <t>ที่จะนำไปสู่การบรรลุวิสัยทัศน์ หรือแสดงให้เห็นถึงความชัดเจน</t>
  </si>
  <si>
    <t>ในสิ่งที่จะดำเนินการให้บรรลุวิสัยทัศน์นั้น จากประเด็นคำถามที่</t>
  </si>
  <si>
    <t>สำคัญว่า ปัจจุบันเรายืนอยู่ ณ จุดใด หรือปัจจุบันเรากำลังทำ</t>
  </si>
  <si>
    <t>อะไรอยู่แล้วให้อนาคตเราจะพัฒนาอะไร</t>
  </si>
  <si>
    <t>3.9 เป้าประสงค์ของแต่ละ</t>
  </si>
  <si>
    <t>ประเด็นกลยุทธ์</t>
  </si>
  <si>
    <t>การกำหนดและวิเคราะห์เป้าประสงค์ของแต่ละประเด็นกลยุทธ์</t>
  </si>
  <si>
    <t>ท้องถิ่นคืออะไร</t>
  </si>
  <si>
    <t>มีความสอดคล้องและสนับสนุนต่อกลยุทธ์และยุทธศาสตร์ที่</t>
  </si>
  <si>
    <t>จะเกิดขึ้น มุ่งหมายสิ่งหนึ่งสิ่งใดที่ชัดเจน โดยองค์กรปกครอง</t>
  </si>
  <si>
    <t>ส่วนท้องถิ่นมีเป้าประสงค์ใด จะทำสิ่งใด เป้าหมายการพัฒนา</t>
  </si>
  <si>
    <t>3.10 จุดยืนทางยุทธศาสตร์</t>
  </si>
  <si>
    <t>(Positioning)</t>
  </si>
  <si>
    <t>การกำหนดและการวิเคราะห์จุดยืนขององค์กรปกครองส่วน</t>
  </si>
  <si>
    <t>ท้องถิ่นที่มีความมุ่งมั่นอันแน่วแน่นในการวางแผนพัฒนา</t>
  </si>
  <si>
    <t>ท้องถิ่น เพื่อให้บรรลุวิสัยทัศน์ขององค์กรปกครองส่วนท้องถิ่น</t>
  </si>
  <si>
    <t>ซึ่งเกิดจากศักยภาพของพื้นที่จริง  หรือมีอยู่จริงคืออะไรที่จะ</t>
  </si>
  <si>
    <t>3.11 แผนงาน</t>
  </si>
  <si>
    <t>3.12 ความเชื่อมโยงของ</t>
  </si>
  <si>
    <t>ยุทธศาสตร์ในภาพรวม</t>
  </si>
  <si>
    <t>รวมคะแนน</t>
  </si>
  <si>
    <t>20 หลักเกณฑ์/ตัวชี้วัด</t>
  </si>
  <si>
    <t xml:space="preserve">แนวทางการให้คะแนนการติดตามและประเมินผลโครงการเพื่อความสอดคล้องแผนพัฒนาท้องถิ่น </t>
  </si>
  <si>
    <t>1. การสรุปสถานการณ์</t>
  </si>
  <si>
    <t>การพัฒนา</t>
  </si>
  <si>
    <t>1) การวิเคราะห์หรือผลการวิเคราะห์ศักยภาพเพื่อประเมิน</t>
  </si>
  <si>
    <t>องค์กรปกครองส่วนท้องถิ่นตอบสนองความต้องการได้โดย</t>
  </si>
  <si>
    <t>การวิเคราะห์เชิงเทคนิค Demand (Demand Analysis)/</t>
  </si>
  <si>
    <t>Gobal Demand หรืออื่นๆ เป็นการวิเคราะห์โครงการเพื่อ</t>
  </si>
  <si>
    <t>สอดคล้องกับยุทธศาสตร์และวิสัยทัศน์ขององค์กรปกครอง</t>
  </si>
  <si>
    <t>ส่วนท้องถิ่น</t>
  </si>
  <si>
    <t>2) การวิเคราะห์หรือผลการวิเคราะห์ศักยภาพเพื่อประเมิน</t>
  </si>
  <si>
    <t>สถานภาพการพัฒนาในปัจจุบันและอนาคต ทิศทาง แนวโน้ม</t>
  </si>
  <si>
    <t>ที่จะเกิดขึ้นหรือผลที่จะเกิดขขึ้นในการพัฒนาท้องถิ่น โดยใช้</t>
  </si>
  <si>
    <t>Gobal Demand หรืออื่นๆ มาเชื่อมต่อ เป็นการวิเคราะห์</t>
  </si>
  <si>
    <t>โครงการเพื่อสอดคล้องกับยุทธศาสตร์และวิสัยทัศน์ขององค์</t>
  </si>
  <si>
    <t>กรปกครองส่วนท้องถิ่น</t>
  </si>
  <si>
    <t>2. การประเมินผลการนำ</t>
  </si>
  <si>
    <t>แผนพัฒนาท้องถิ่นไปปฏิบัติ</t>
  </si>
  <si>
    <t>ในเชิงปริมาณ</t>
  </si>
  <si>
    <t>1) การกำหนดและการวิเคราะห์การควบคุมที่มีการใช้ตัวเลข</t>
  </si>
  <si>
    <t>ต่างๆ เพื่อนำมาให้วัดผลในเชิงปริมาณ เช่นการวัดจำนวน</t>
  </si>
  <si>
    <t>โครงการ กิจกรรม ครุภัณฑ์ วัสดุ งานต่างๆ ก็คือผลผลิตเป็น</t>
  </si>
  <si>
    <t>ไปตามที่ตั้งเป้าหมายเอาไว้ หรือไม่ จำนวนที่ดำเนินการจริง</t>
  </si>
  <si>
    <t>ตามที่ได้กำหนดไว้ จำนวนที่ไม่ได้ดำเนินการ สามารถอธิบาย</t>
  </si>
  <si>
    <t>ได้ตามหลักประสิทธิภาพ (Efficiency) ของการพัฒนาท้องถิ่น</t>
  </si>
  <si>
    <t>ตามหน้าที่และอำนาจที่ได้กำหนดไว้</t>
  </si>
  <si>
    <t>ที่เกิดจาก (1) ได้มีการวิเคราะห์ในเชิงปริมมาณด้วยรูปแบบของ</t>
  </si>
  <si>
    <t>ข้อมูลต่างๆ เช่น กราฟ สถิติ เป็นต้น</t>
  </si>
  <si>
    <t>3. การประเมินผลการนำ</t>
  </si>
  <si>
    <t>เชิงคุณภาพ</t>
  </si>
  <si>
    <t>1) การกำหนดและการวิเคราะห์การประเมินประสิทธิผลของ</t>
  </si>
  <si>
    <t>แผนพัฒนาในเชิงคุณภาพคือการนำเอาเทคนิคต่างๆ มาใช้เพื่อ</t>
  </si>
  <si>
    <t>วัดภารกิจ โครงการ กิจกรรม ครุภัณฑ์ วัสดุ งานต่างๆ ที่ดำเนิน</t>
  </si>
  <si>
    <t>การในพื้นที่ ตรงต่อความต้องการของประชาชน และเป็นไปตาม</t>
  </si>
  <si>
    <t>หน้าที่และอำนาจ ประชาชนพึงพอใจ มีความสุขจากการพัฒนา</t>
  </si>
  <si>
    <t>เชิงคุณภาพ (ต่อ)</t>
  </si>
  <si>
    <t>2) การกำหนดและวิเคราะห์ผลกระทบ/สิ่งที่กระทบ (Impact)</t>
  </si>
  <si>
    <t>โครงการที่ดำเนินการในเชิงคุณภาพ (Qualitative) ที่เกิดจาก</t>
  </si>
  <si>
    <t>ได้มีการวิเคราะห์ในเชิงคุณภาพ การวัดความพึงพอใจหรือวัด</t>
  </si>
  <si>
    <t>ความสุขที่ประชาชนได้รับด้วยรูปแบบของข้อมูลต่างๆ เช่น</t>
  </si>
  <si>
    <t>การฟ สถิติ เป็นต้น</t>
  </si>
  <si>
    <t xml:space="preserve">4. ยุทธศาสตร์ กลยุทธ์ </t>
  </si>
  <si>
    <t>แผนงานการพัฒนา</t>
  </si>
  <si>
    <t>การพัฒนาท้องถิ่น นำไปสู่การจัดทำโครงการ กิจกรรม ครุภัณฑ์</t>
  </si>
  <si>
    <t>วัสดุในการจัดทำบริการสาธารณะที่เป็นรูปธรรม</t>
  </si>
  <si>
    <t>5. โครงการพัฒนาตามแผน</t>
  </si>
  <si>
    <t>พัฒนาท้องถิ่น</t>
  </si>
  <si>
    <t xml:space="preserve">  5.1 ความชัดเจนของชื่อ</t>
  </si>
  <si>
    <t>โครงการ</t>
  </si>
  <si>
    <t>1) "โครงการพัฒนา" หมายความว่า โครงการที่ดำเนินการจัด</t>
  </si>
  <si>
    <t>ทำบริการสาธารณะและกิจกรรมสาธารณะเพื่อให้การพัฒนา</t>
  </si>
  <si>
    <t xml:space="preserve">บรรลุตามวิสัยทัศน์ที่กำหนดไว้ </t>
  </si>
  <si>
    <t>2) โครงการพัฒนาท้องถิ่นมีวัตถุประสงค์สนองต่อยุทธศาสตร์</t>
  </si>
  <si>
    <t>การพัฒนาขององค์กรปกครองส่วนท้องถิ่น และดำเนินการเพื่อ</t>
  </si>
  <si>
    <t>การพัฒนาบรรลุตามวิสัยทัศน์ขององค์กรปกครองส่วนท้องถิ่น</t>
  </si>
  <si>
    <t>ที่กำหนดไว้ชื่อโครงการที่มีความชัดเจน มุ่งเน้นไปเรื่องใดเรื่อง</t>
  </si>
  <si>
    <t>หนึ่งเป็นการเฉพาะ อ่านแล้วเข้าใจได้ว่าจะพัฒนาอะไร หรือ</t>
  </si>
  <si>
    <t>สิ่งที่จะทำนั้นจะเกิดอะไรขึ้นในอนาคต</t>
  </si>
  <si>
    <t xml:space="preserve">  5.2 กำหนดวัตถุประสงค์</t>
  </si>
  <si>
    <t>สอดคล้องกับโครงการ</t>
  </si>
  <si>
    <t xml:space="preserve">  5.3 เป้าหมาย (ผลผลิต</t>
  </si>
  <si>
    <t>ของโครงการ) มีความ</t>
  </si>
  <si>
    <t>ประมาณได้อย่างถูกต้อง</t>
  </si>
  <si>
    <t>สภาพที่อยากให้เกิดขึ้นในอนาคตเป็นทิศทางที่ต้องไปให้ถึง</t>
  </si>
  <si>
    <t>จะทำที่ไหน เริ่มต้นในช่วงเวลาใดและจบลงเมื่อใด ใครคือกลุ่ม</t>
  </si>
  <si>
    <t xml:space="preserve">  5.4 มีการประมาณการ</t>
  </si>
  <si>
    <t>ราคาถูกต้องตามหลักวิธี</t>
  </si>
  <si>
    <t>การงบประมาณ</t>
  </si>
  <si>
    <t>1) มีการประมาณราคาในโครงการพัฒนาท้องถิ่นเพื่อจัดทำ</t>
  </si>
  <si>
    <t>บริการสาธารณะหรือกิจกรรมสาธารณะเพื่อประโยชน์ของ</t>
  </si>
  <si>
    <t>ประชาชนในท้องถิ่นตามหลักการพัฒนาอย่างยั่งยืนมีการ</t>
  </si>
  <si>
    <t xml:space="preserve">2) งบประมาณโครงการพัฒนาจะต้องคำนึงถึงหลักสำคัญ 5 </t>
  </si>
  <si>
    <t>(Economy) (2) มีประสิทธิภาพ (Efficiency) (3) ความมี</t>
  </si>
  <si>
    <t xml:space="preserve">  5.5 มีการกำหนดตัวชี้วัด</t>
  </si>
  <si>
    <t>(KPI) และสอดคล้องกับ</t>
  </si>
  <si>
    <t>วัตถุประสงค์และผลที่</t>
  </si>
  <si>
    <t>คาดว่าจะได้รับ</t>
  </si>
  <si>
    <t>มีการกำหนดตัวชี้วัดผลงาน (Key Perperformanec Indicator:</t>
  </si>
  <si>
    <t>KPI) ที่สามารถวัดได้ (measurable) ใช้บอกประสิทธิผล</t>
  </si>
  <si>
    <t>(effectiveness) ใช้บอกประสิทธิภาพ (Efficiency) ได้ เช่น</t>
  </si>
  <si>
    <t>การกำหนดความพึงพอใจ การกำหนดร้อยละ การกำหนดอัน</t>
  </si>
  <si>
    <t xml:space="preserve">เกิดจากผลของวัตถุประสงค์ที่เกิดสิ่งที่ได้รับ (การคาดการณ์ </t>
  </si>
  <si>
    <t>คาดว่าจะได้รับ) ตัวชี้วัดที่แสดงให้เห็นว่าจะดำเนินการให้เกิด</t>
  </si>
  <si>
    <t>ผลสำเร็จอย่างไรไม่ใช่การกำหนด KPI เป็นครั้งหนึ่ง/แห่งหนึ่ง/</t>
  </si>
  <si>
    <t>หนึ่งโครงการ/ความกว้าง/ความยาว ฯลฯ</t>
  </si>
  <si>
    <t>5.6 ผลที่คาดว่าจะได้รับ</t>
  </si>
  <si>
    <t>สอดคล้องกับโครงการและ</t>
  </si>
  <si>
    <t>วัตถุประสงค์ที่กำหนด</t>
  </si>
  <si>
    <t>ผลที่ได้รับเป็นสิ่งที่เกิดขึ้นได้จริงจาการดำเนินงานตามโครงการ</t>
  </si>
  <si>
    <t>พัฒนา ซึ่งสอดคล้องกับวัตถุประสงค์ที่ตั้งไว้ การได้กำหนดผล</t>
  </si>
  <si>
    <t>หรือผลที่เกิดขึ้นจะต้องเท่ากับวัตถุประสงค์ หรือมากกว่า</t>
  </si>
  <si>
    <t>วัตถุประสงค์ซึ่งการเขียนวัตถุประสงค์ควรคำนึงถึง (1) มีความ</t>
  </si>
  <si>
    <t>เป็นไปได้และมีความเฉพาะเจาะจง ในการดำเนินงานตาม</t>
  </si>
  <si>
    <t xml:space="preserve">โครงการ (2) วัดและประเมินผลระดับของความสำเร็จได้ (3) </t>
  </si>
  <si>
    <t>และสามารถปฏิบัติได้ (4) เป็นเหตุเป็นผล สอดคล้องกับความ</t>
  </si>
  <si>
    <t>เป็นจริง (5) ส่งผลต่อการบ่งบอกเวลาได้</t>
  </si>
  <si>
    <t>งบประมาณรายจ่าย</t>
  </si>
  <si>
    <t>6. โครงการที่นำไปจัด</t>
  </si>
  <si>
    <t>ทำงบประมาณรายจ่าย</t>
  </si>
  <si>
    <t>ประจำปี</t>
  </si>
  <si>
    <t xml:space="preserve">  6.1 โครงการพัฒนา</t>
  </si>
  <si>
    <t>ท้องถิ่นที่นำปจัดทำงบ</t>
  </si>
  <si>
    <t>ประมาณรายจ่ายประปี</t>
  </si>
  <si>
    <t>ในภาพรวม</t>
  </si>
  <si>
    <t>โครงการพัฒนาท้องถิ่นนำไปจัดทำงบประมาณรายจ่ายประจำปี</t>
  </si>
  <si>
    <t>ในภาพรวม ประกอบด้วยโครงการ กิจกรรม ครุภัณฑ์ วัสดุ งาน</t>
  </si>
  <si>
    <t>ต่างๆ ที่นำไปดำเนินการจัดทำบริการสาธารณะหรือกิจกรรม</t>
  </si>
  <si>
    <t>สาธารณะ จำนวนไม่น้อยกว่าร้อยละ 20 ของงบประมาณราย</t>
  </si>
  <si>
    <t>ประกอบด้วยโครงการ กิจกรรม ครุภัณฑ์ วัสดุ งานต่างๆ เพื่อ</t>
  </si>
  <si>
    <t>แก้ไขปัญหาความยากจนหรือการส่งเสริมอาชีพประชาชนใน</t>
  </si>
  <si>
    <t>ท้องถิ่น จำนวนไม่น้อยกว่าร้อยละ 2 ของงบประมาณรายจ่าย</t>
  </si>
  <si>
    <t>ประจำปีตามข้อบัญญัติ/เทศบัญญัติ งบประมาณรายจ่าย</t>
  </si>
  <si>
    <t>ประจำปีที่ตั้งไว้</t>
  </si>
  <si>
    <t xml:space="preserve">  6.3 โครงการเพื่อการ</t>
  </si>
  <si>
    <t>พัฒนาท้องถิ่นที่นำไปจัดทำ</t>
  </si>
  <si>
    <t>งบประมาณรายจ่ายด้าน</t>
  </si>
  <si>
    <t>การบริหารจัดการอนุรักษ์-</t>
  </si>
  <si>
    <t>ทรัพยากรธรรมชาติ</t>
  </si>
  <si>
    <t>สิ่งแวดล้อม</t>
  </si>
  <si>
    <t xml:space="preserve">  6.2 โครงการพัฒนา</t>
  </si>
  <si>
    <t>ท้องถิ่นที่นำไปจัดทำงบ</t>
  </si>
  <si>
    <t>ประมาณรายจ่ายแก้ไข</t>
  </si>
  <si>
    <t>ปัญหาความยากจน</t>
  </si>
  <si>
    <t>การบริหารจัดการอนุรักษ์ทรัพยากรธรรมชาติและสิ่งแวดล้อม</t>
  </si>
  <si>
    <t>หรือบำรุงรักษาทรัยากรธรรมชาติและสิ่งแวดล้อม จำนวนไม่</t>
  </si>
  <si>
    <t>น้อยกว่าร้อยละ 2 ของงบประมาณรายจ่ายประจำปีที่ตั้งไว้</t>
  </si>
  <si>
    <t xml:space="preserve">  6.4 โครงการเพื่อการ</t>
  </si>
  <si>
    <t>พัฒนาท้องถิ่นที่นำไปจัด</t>
  </si>
  <si>
    <t>เกี่ยวกับสุขภาวะ</t>
  </si>
  <si>
    <t>ประกอบด้วยโครงการ กิจกรรม ครุภัณฑ์ วัสดุ งานต่างๆ ที่</t>
  </si>
  <si>
    <t>ดำเนินการเกี่ยวกับสุขภาวะหรือการดำเนินการด้านสาธารณุข</t>
  </si>
  <si>
    <t>จำนวนไม่น้อยกว่า ร้อยละ 2 ของงบประมาณรายจ่ายประจำปี</t>
  </si>
  <si>
    <t>ตามข้อบัญญัติ/เทศบัญญัติงบประมาณรายจ่ายประจำปีที่ตั้งไว้</t>
  </si>
  <si>
    <t xml:space="preserve">  6.5 โครงการเพื่อการ</t>
  </si>
  <si>
    <t>งบประมาณรายจ่ายเกี่ยว</t>
  </si>
  <si>
    <t>กับด้านการศึกษา ศิลปะ</t>
  </si>
  <si>
    <t>ศาสนา วัฒนธรรม จารีต</t>
  </si>
  <si>
    <t>ประเพณี และภูมิปัญญา</t>
  </si>
  <si>
    <t>ท้องถิ่น</t>
  </si>
  <si>
    <t>งบประมาณรายจ่ายประจำปีที่ตั้งไว้</t>
  </si>
  <si>
    <t xml:space="preserve">  6.6 โครงการเพื่อการ</t>
  </si>
  <si>
    <t>กับด้านโครงสร้างพื้นฐาน</t>
  </si>
  <si>
    <t xml:space="preserve">  6.7 โครงการพัฒนา</t>
  </si>
  <si>
    <t>เกี่ยวกับด้านบริหาร</t>
  </si>
  <si>
    <t>จัดการน้ำ</t>
  </si>
  <si>
    <t>5) ข้อมูลเกี่ยวกับระบบบริการพื้นฐาน เช่น การคมนาคม ขนส่ง</t>
  </si>
  <si>
    <t>Demand และ Trend Analysis) หรืออื่นๆ</t>
  </si>
  <si>
    <t>การกำหนดและวิเคราะห์แผนพัฒนาเศรษฐกิจและสังคมแห่ง</t>
  </si>
  <si>
    <t>ชาติที่สอดคล้องกับการพัฒนาท้องถิ่นขององค์กรปกครองส่วน</t>
  </si>
  <si>
    <t>ท้องถิ่นตามประเด็นยุทธศาสตร์ขององค์กรปกครองส่วนท้องถิ่น</t>
  </si>
  <si>
    <t>สอดคล้องกับการพัฒนาท้องถิ่นขององค์กรปกครองส่วน</t>
  </si>
  <si>
    <t>ท้องถิ่นตามเป้าหมาย/เป้าประสงค์ SDGs และประเด็น</t>
  </si>
  <si>
    <t>ยุทธศาสตร์ขององค์กรปกครองส่วนท้องถิ่น</t>
  </si>
  <si>
    <t xml:space="preserve">ข้อมูลพื้นฐาน สภาพสังคม เศรษฐกิจ สิ่งแวดล้อมของท้องถิ่น </t>
  </si>
  <si>
    <t>ประเด็นปัญหาการพัฒนาและแนวทางการพัฒนาที่สอดคล้อง</t>
  </si>
  <si>
    <t>กับสภาพพื้นที่จริงและเป็นไปตามหน้าที่และอำนาจขององค์กร</t>
  </si>
  <si>
    <t>ปกครองส่วนท้องถิ่น มีการกำหนดยุทธศาสตร์ที่สอดคล้องกับ</t>
  </si>
  <si>
    <t>วิสัยทัศน์ที่กำหนดไว้</t>
  </si>
  <si>
    <t>การกำหนดและการวิเคราะห์สอดคล้องกับสภาพทั่วไป และ</t>
  </si>
  <si>
    <t>การกำหนดและวิเคราะห์วิสัยทัศน์  ซึ่งมีลักษณะแสดงสถาน</t>
  </si>
  <si>
    <t>ภาพที่องค์กรปกครองส่วนท้องถิ่นต้องการจะเป็นหรือบรรลุถึง</t>
  </si>
  <si>
    <t>อนาคตอย่างชัเจน สอดคล้องกับสิ่งที่จะเกิดขึ้นในอนาคต และ</t>
  </si>
  <si>
    <t>ศักยภาพที่เป็นลักษณะเฉพาะขององค์กรปกครองส่วนท้องถิ่น</t>
  </si>
  <si>
    <t>แสดงให้เห็นถึงความสัมพันธ์กับโครงการพัฒนาท้องถิ่น</t>
  </si>
  <si>
    <t>พัฒนาให้เกิดผลสำเร็จได้ที่จะนำไปสู่ผลสำเร็จทางยุทธศาสตร์</t>
  </si>
  <si>
    <t>การกำหนดและการวิเคราะห์แสดงให้เห็นถึงการจำแนกแผน</t>
  </si>
  <si>
    <t xml:space="preserve">งานตามรูปแบบงบประมาณขององค์กรปกครองส่วนท้องถิ่น </t>
  </si>
  <si>
    <t>เป็นการวางแผนงานตามวิธีการจำแนกแผนงานการจัดทำ</t>
  </si>
  <si>
    <t>งบประมาณให้ถูกต้องและสอดคล้องกับโครงการพัฒนาท้องถิ่น</t>
  </si>
  <si>
    <t>ที่จะเกิดขึ้นซึ่งสอดคล้องกับวิสัยทัศน์ที่กำหนดไว้ แผนงานจะ</t>
  </si>
  <si>
    <t xml:space="preserve">แสดงให้เห็นว่าจุดมุ่งหมายเพื่อการพัฒนาในอนาคตคืออะไร </t>
  </si>
  <si>
    <t>งานของเราคืออะไร ถูกต้องตามแผนงานหรือไม่</t>
  </si>
  <si>
    <t>การกำหนดและวิเคราะห์ความเชื่อมโยงองค์รวมที่นำไปสู่</t>
  </si>
  <si>
    <t xml:space="preserve">การพัฒนาท้องถิ่นที่มาจากยุทธศาสตร์ทุกระดับ  ได้แก่ </t>
  </si>
  <si>
    <t>ยุทธศาสตร์ ชาติ 20 ปี (พ.ศ. 2561 - 2580) แผนพัฒนา</t>
  </si>
  <si>
    <t xml:space="preserve">เศรษฐกิจและสังคมแห่งชาติ ฉบับที่ 12 ฉบับที่ 13 SDGs </t>
  </si>
  <si>
    <t>แผนพัฒนาจังหวัด/กลุ่มจังหวัด/แผนพัฒนาภาค ยุทธศาสตร์</t>
  </si>
  <si>
    <t>การพัฒนาขององค์กรปกครองส่วนท้องถิ่นในเขตจังหวัดและ</t>
  </si>
  <si>
    <t>ยุทธศาสตร์ขององค์กรปกครองส่วนท้องถิ่นมีความสัมพันธ์</t>
  </si>
  <si>
    <t>หรือเชื่อมโยงกันอย่างไรเพื่อให้การพัฒนาท้องถิ่นสอดคล้อง</t>
  </si>
  <si>
    <t>กับยุธทศาสรต์ระดับมหภาค</t>
  </si>
  <si>
    <t>การพัฒนาท้องถิ่นด้วยเทคนิคการวิเคราะห์  Demand</t>
  </si>
  <si>
    <t xml:space="preserve"> (Demand  Analysis) / Gobal Demand / Trend หลัก</t>
  </si>
  <si>
    <t>การบูรณาการ (Integation) หรืออื่นๆ โดยนำไปจัดทำเป็น</t>
  </si>
  <si>
    <t>รูปโครงการพัฒนาท้องถิ่นที่เป็นรูปธรรม</t>
  </si>
  <si>
    <t>แผนงาน และงานที่จะพัฒนาท้องถิ่นซึ่งผ่านการวิเคราะห์ เพื่อ</t>
  </si>
  <si>
    <t xml:space="preserve">การกำหนดวัตถุประสงค์ของโครงการต้องมีความชัดเจน </t>
  </si>
  <si>
    <t xml:space="preserve">(clear objective) ตอบสนองต่อโครงการพัฒนาท้องถิ่น </t>
  </si>
  <si>
    <t>โครงการต้องกำหนดวัตถุประสงค์สองคล้องกับความเป็น</t>
  </si>
  <si>
    <t>มาของโครงการสอดคล้องกับหลักการและเหตุผล วิธีการ</t>
  </si>
  <si>
    <t>ส่งเสริม ฯลฯ</t>
  </si>
  <si>
    <t>ดำเนินงานต้องสอดคล้องกับวัตถุประสงค์ มีความเป็นไป</t>
  </si>
  <si>
    <t>ได้ชัดเจน มีลักษณะเจาะจงจะดำเนินการเพื่อสนับสนุน/</t>
  </si>
  <si>
    <t>เป้าหมายต้องชัดเจน สามารถระบุจำนวนเท่าใดกลุ่มเป้าหมาย</t>
  </si>
  <si>
    <t>คืออะไร มีผลผลิตอย่างไร กลุ่มเป้าหมายพื้นที่ดำเนินงานและ</t>
  </si>
  <si>
    <t>เดียวกัน เป้าหมาย (ผลผลิตของโครงการ) จะนำไปสู่การ</t>
  </si>
  <si>
    <t>ประมาณการราคาในช่วงของ "งบประมาณ"</t>
  </si>
  <si>
    <t>ประสิทธิผล (effectiveness) (4) ลดความเลื่อมลำในการ</t>
  </si>
  <si>
    <t>พัฒนาท้องถิ่นนำไปสู่ความยุติธรรม (Equity) และ (5) ความ</t>
  </si>
  <si>
    <t>โปร่งใส (Transparency) ชัดเจนตรวจสอบได้ วัดได้ พิสูจน์</t>
  </si>
  <si>
    <t>ได้ว่าเป็นจริงในเวลานั้น</t>
  </si>
  <si>
    <t>ประการในการจัดทำโครงการ ได้แก่ (1)  ความประหยัด</t>
  </si>
  <si>
    <t>ท้องถิ่น โครงการพัฒนาครุภัณฑ์ วัสดุ การดำเนินการต่างๆ มี</t>
  </si>
  <si>
    <t>สภาพหรือลักษณะถูกต้องคงทน ถาวร สามารถใช้การได้ตาม</t>
  </si>
  <si>
    <t>ผลการปฏิบัติราชการที่บรรลุวัตถุประสงค์และเป้าหมาย</t>
  </si>
  <si>
    <t>ของแผนปฏิบัติราชการตามที่ได้รับงบประมาณมาดำเนิน</t>
  </si>
  <si>
    <t>การรวมถึงสามารถเทียบเคียงกับส่วนราชการหรือหน่วย</t>
  </si>
  <si>
    <t>งานอื่นได้ และเป็นไปตามหลักการบริหารกิจการบ้าน</t>
  </si>
  <si>
    <t>เมืองที่ดี</t>
  </si>
  <si>
    <r>
      <t>วัตถุประสงค์หรือไม่ซึ่งเป็นไปตามหลักประสิทธิผล</t>
    </r>
    <r>
      <rPr>
        <sz val="14"/>
        <color theme="1"/>
        <rFont val="TH SarabunIT๙"/>
        <family val="2"/>
      </rPr>
      <t>(Effectiveness)</t>
    </r>
  </si>
  <si>
    <t>ว่ากลุ่มเป้าหมายหลัก กลุ่มเป้าหมายรองหรือกลุ่มเป้าหมาย</t>
  </si>
  <si>
    <t>ประมาณราคาถูกต้องตามหลักวิธีการงบประมาณ  การ</t>
  </si>
  <si>
    <t>ประมาณราคาสอดคล้องกับโครงการ การจัดทำบริหาร</t>
  </si>
  <si>
    <t>สาธารณะ หรือกิจกรรมสาธารณะหรือถูกต้องตามหลักวิชา</t>
  </si>
  <si>
    <t>การทางช่าง หลักของราคากลางตามพระราชบัญญัติการ</t>
  </si>
  <si>
    <t>จัดซื้อจัดจ้างและบริหารพัสดุภาครัฐ พ.ศ. 2560 มีความ</t>
  </si>
  <si>
    <t>โปร่งใสในการกำหนดราคากลางและตรวจสอบได้ในเชิง</t>
  </si>
  <si>
    <t>ประจักษ์ การประมาณราคาที่เกิดจากเป้าหมาย (ผลผลิต</t>
  </si>
  <si>
    <t>ของโครงการ)</t>
  </si>
  <si>
    <t>ระยะเวลาดำเนินงานลงรายละเอียดให้ชัดเจน  ว่าโครงการนี้</t>
  </si>
  <si>
    <t>จ่ายประจำปีที่ตั้งไว้ตามข้อบัญญัติ/เทศบัญญัติ งบประมาณ</t>
  </si>
  <si>
    <t>รายจ่ายประจำปีที่ตั้งไว้</t>
  </si>
  <si>
    <t>โครงการพัฒนาท้องถิ่นนำไปจัดทำงบประมาณรายจ่าย</t>
  </si>
  <si>
    <t xml:space="preserve">ประจำปีประกอบด้วยโครงการ กิจกรรม ครุภัณฑ์ วัสดุ </t>
  </si>
  <si>
    <t>วัฒนธรรม จารีตประเพณี และภูมิปัญญาท้องถิ่น จำนวน</t>
  </si>
  <si>
    <t xml:space="preserve">ไม่น้อยกว่าร้อยละ 2 ของงบประมาณรายจ่ายประจำปี </t>
  </si>
  <si>
    <t>ตามข้อบัญญัติ/เทศบัญญัติงบประมาณรายจ่ายประจำปี</t>
  </si>
  <si>
    <t>ที่ตั้งไว้</t>
  </si>
  <si>
    <t xml:space="preserve">งานต่าง ๆ  ที่ดำเนินการด้านการศึกษา ศิลปะ ศาสนา </t>
  </si>
  <si>
    <t xml:space="preserve">ประจำปี ประกอบด้วยโครงการ กิจกรรม ครุภัณฑ์ วัสดุ </t>
  </si>
  <si>
    <t>งานต่างๆ ที่ดำเนินการด้านโครงสร้างพื้นฐาน หรือการ</t>
  </si>
  <si>
    <t>จำนวนไม่น้อยกว่าร้อยละ 2 ของงบประมาณราย</t>
  </si>
  <si>
    <t>จ่ายประจำปีตามข้อบัญญัติ/เทศบัญญัติงบประมาณ</t>
  </si>
  <si>
    <t xml:space="preserve">งานต่างๆ ที่ดำเนินการด้านบริหารจัดการน้ำ เช่น ก่อสร้าง </t>
  </si>
  <si>
    <t>ปรับปรุงแหล่งน้ำขุด ติดตั้ง หรือการบริหารจัดการน้ำรวม</t>
  </si>
  <si>
    <t>ถึงน้ำประปาฯลฯ จำนวนไม่น้อยกว่าร้อยละ 2 ของงบ</t>
  </si>
  <si>
    <t>ประมาณรายจ่ายประจำปีตามข้อบัญญัติ/เทศบัญญัติ</t>
  </si>
  <si>
    <t>ลำดับ</t>
  </si>
  <si>
    <t>ข้อ 1</t>
  </si>
  <si>
    <t>ข้อ 2</t>
  </si>
  <si>
    <t>ข้อ 3</t>
  </si>
  <si>
    <t>1-2</t>
  </si>
  <si>
    <t>3-4</t>
  </si>
  <si>
    <t>5.6</t>
  </si>
  <si>
    <t>7-8</t>
  </si>
  <si>
    <t>1</t>
  </si>
  <si>
    <t>2</t>
  </si>
  <si>
    <t>5</t>
  </si>
  <si>
    <t>รวมข้อ 1</t>
  </si>
  <si>
    <t>รวม</t>
  </si>
  <si>
    <t>รวมข้อ 2</t>
  </si>
  <si>
    <t>รวมข้อ 3</t>
  </si>
  <si>
    <t>ข้อ 4</t>
  </si>
  <si>
    <t>รวมข้อ 4</t>
  </si>
  <si>
    <t>ข้อ 5</t>
  </si>
  <si>
    <t>รวมข้อ 5</t>
  </si>
  <si>
    <t>รวมข้อ 6</t>
  </si>
  <si>
    <r>
      <t xml:space="preserve">การวิเคราะห์เชิงเทคนิค Demand </t>
    </r>
    <r>
      <rPr>
        <sz val="14"/>
        <color theme="1"/>
        <rFont val="TH SarabunIT๙"/>
        <family val="2"/>
      </rPr>
      <t>(Demand Analysis)/Gobal</t>
    </r>
  </si>
  <si>
    <r>
      <t xml:space="preserve">2) การกำหนดและการวิเคราะห์ผลกระทบ/สิ่งที่กระทบ </t>
    </r>
    <r>
      <rPr>
        <sz val="14"/>
        <color theme="1"/>
        <rFont val="TH SarabunIT๙"/>
        <family val="2"/>
      </rPr>
      <t>(Impact</t>
    </r>
    <r>
      <rPr>
        <sz val="16"/>
        <color theme="1"/>
        <rFont val="TH SarabunIT๙"/>
        <family val="2"/>
      </rPr>
      <t>)</t>
    </r>
  </si>
  <si>
    <r>
      <t xml:space="preserve">โครงการพัฒนาท้องถิ่นที่ดำเนินการในเชิงปริมาณ </t>
    </r>
    <r>
      <rPr>
        <sz val="14"/>
        <color theme="1"/>
        <rFont val="TH SarabunIT๙"/>
        <family val="2"/>
      </rPr>
      <t>(Quantitative)</t>
    </r>
    <r>
      <rPr>
        <sz val="16"/>
        <color theme="1"/>
        <rFont val="TH SarabunIT๙"/>
        <family val="2"/>
      </rPr>
      <t xml:space="preserve"> </t>
    </r>
  </si>
  <si>
    <t>ข้อ 6</t>
  </si>
  <si>
    <t>ท้องถิ่นที่นำไปจัดทำ</t>
  </si>
  <si>
    <t>ค่าเฉลี่ย/11</t>
  </si>
  <si>
    <t xml:space="preserve"> ยุทธศาสตร์</t>
  </si>
  <si>
    <t>1) การกำหนดและวิเคราะห์กลยุทธ์ที่สอดคล้องกับยุทธศาสตร์</t>
  </si>
  <si>
    <t>ชัดเจนนำไปสู่การตั้งงบ</t>
  </si>
  <si>
    <t>เป้าหมาของโครงการ หากกลุ่มเป้าหมายหลายกลุ่มก็ให้ระบุ</t>
  </si>
  <si>
    <t>ระบุสิ่งที่ต้องดำเนินงานอย่างชัดเจนและเฉพาะเจาะจงมากที่สุด</t>
  </si>
  <si>
    <t xml:space="preserve">คมนาคม เช่น ก่อสร้าง ปรับปรุง ซ่อมแซมถนน ฯลฯ </t>
  </si>
  <si>
    <t>สถานภาพการพัฒนาที่ประชาชนต้องการให้ดำเนินการและ</t>
  </si>
  <si>
    <t>2) การกำหนดและวิเคราะห์กลยุทธ์ที่สอดคล้องกับยุทธศาสตร์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</si>
</sst>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2" fillId="0" borderId="1" xfId="0" applyFont="1" applyBorder="1" applyAlignment="1">
      <alignment horizontal="center"/>
    </xf>
    <xf numFmtId="0" fontId="1" fillId="0" borderId="4" xfId="0" applyFont="1" applyBorder="1"/>
    <xf numFmtId="0" fontId="1" fillId="0" borderId="3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4" xfId="0" quotePrefix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6" xfId="0" applyFont="1" applyBorder="1"/>
    <xf numFmtId="0" fontId="1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1" fillId="0" borderId="3" xfId="0" applyFont="1" applyBorder="1" applyAlignment="1"/>
    <xf numFmtId="0" fontId="1" fillId="0" borderId="4" xfId="0" applyFont="1" applyBorder="1" applyAlignment="1"/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5" xfId="0" applyBorder="1"/>
    <xf numFmtId="0" fontId="0" fillId="0" borderId="14" xfId="0" applyBorder="1"/>
    <xf numFmtId="0" fontId="0" fillId="0" borderId="0" xfId="0" applyBorder="1"/>
    <xf numFmtId="0" fontId="0" fillId="0" borderId="13" xfId="0" applyBorder="1" applyAlignment="1">
      <alignment horizontal="center"/>
    </xf>
    <xf numFmtId="16" fontId="4" fillId="0" borderId="12" xfId="0" quotePrefix="1" applyNumberFormat="1" applyFont="1" applyBorder="1" applyAlignment="1">
      <alignment horizontal="center"/>
    </xf>
    <xf numFmtId="0" fontId="4" fillId="0" borderId="12" xfId="0" quotePrefix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2" xfId="0" quotePrefix="1" applyFont="1" applyFill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6" borderId="7" xfId="0" applyNumberFormat="1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2" fontId="0" fillId="0" borderId="0" xfId="0" applyNumberFormat="1"/>
    <xf numFmtId="0" fontId="5" fillId="0" borderId="7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/>
    <xf numFmtId="16" fontId="5" fillId="0" borderId="12" xfId="0" quotePrefix="1" applyNumberFormat="1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5" fillId="3" borderId="12" xfId="0" quotePrefix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5" fillId="6" borderId="7" xfId="0" applyNumberFormat="1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" fillId="7" borderId="2" xfId="0" applyFont="1" applyFill="1" applyBorder="1" applyAlignment="1">
      <alignment horizontal="center"/>
    </xf>
    <xf numFmtId="0" fontId="2" fillId="7" borderId="3" xfId="0" quotePrefix="1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2" fontId="2" fillId="7" borderId="3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2" fontId="2" fillId="8" borderId="1" xfId="0" applyNumberFormat="1" applyFont="1" applyFill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5" xfId="0" quotePrefix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/>
    <xf numFmtId="2" fontId="2" fillId="3" borderId="2" xfId="0" applyNumberFormat="1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/>
    </xf>
    <xf numFmtId="2" fontId="4" fillId="6" borderId="8" xfId="0" applyNumberFormat="1" applyFont="1" applyFill="1" applyBorder="1" applyAlignment="1">
      <alignment horizontal="center"/>
    </xf>
    <xf numFmtId="2" fontId="4" fillId="6" borderId="10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4"/>
  <sheetViews>
    <sheetView view="pageBreakPreview" topLeftCell="A112" zoomScaleNormal="100" zoomScaleSheetLayoutView="100" workbookViewId="0">
      <selection activeCell="B121" sqref="B121:B122"/>
    </sheetView>
  </sheetViews>
  <sheetFormatPr defaultRowHeight="21" x14ac:dyDescent="0.35"/>
  <cols>
    <col min="1" max="1" width="20.625" customWidth="1"/>
    <col min="2" max="2" width="47.125" customWidth="1"/>
    <col min="3" max="3" width="10.625" customWidth="1"/>
    <col min="4" max="4" width="10.125" customWidth="1"/>
  </cols>
  <sheetData>
    <row r="1" spans="1:4" x14ac:dyDescent="0.35">
      <c r="D1" s="1">
        <v>6</v>
      </c>
    </row>
    <row r="2" spans="1:4" x14ac:dyDescent="0.35">
      <c r="A2" s="102" t="s">
        <v>0</v>
      </c>
      <c r="B2" s="102"/>
      <c r="C2" s="102"/>
      <c r="D2" s="102"/>
    </row>
    <row r="3" spans="1:4" x14ac:dyDescent="0.35">
      <c r="A3" s="102" t="s">
        <v>1</v>
      </c>
      <c r="B3" s="102"/>
      <c r="C3" s="102"/>
      <c r="D3" s="102"/>
    </row>
    <row r="4" spans="1:4" ht="21.75" thickBot="1" x14ac:dyDescent="0.4">
      <c r="A4" s="1"/>
      <c r="B4" s="1"/>
      <c r="C4" s="1"/>
      <c r="D4" s="1"/>
    </row>
    <row r="5" spans="1:4" ht="21.75" thickBot="1" x14ac:dyDescent="0.4">
      <c r="A5" s="4" t="s">
        <v>2</v>
      </c>
      <c r="B5" s="4" t="s">
        <v>6</v>
      </c>
      <c r="C5" s="4" t="s">
        <v>4</v>
      </c>
      <c r="D5" s="4" t="s">
        <v>5</v>
      </c>
    </row>
    <row r="6" spans="1:4" x14ac:dyDescent="0.35">
      <c r="A6" s="2" t="s">
        <v>7</v>
      </c>
      <c r="B6" s="96" t="s">
        <v>9</v>
      </c>
      <c r="C6" s="82">
        <v>20</v>
      </c>
      <c r="D6" s="99">
        <f>D7+D13+D18+D23</f>
        <v>17.600000000000001</v>
      </c>
    </row>
    <row r="7" spans="1:4" x14ac:dyDescent="0.35">
      <c r="A7" s="3" t="s">
        <v>8</v>
      </c>
      <c r="B7" s="3" t="s">
        <v>10</v>
      </c>
      <c r="C7" s="6" t="s">
        <v>35</v>
      </c>
      <c r="D7" s="78">
        <v>4.55</v>
      </c>
    </row>
    <row r="8" spans="1:4" x14ac:dyDescent="0.35">
      <c r="A8" s="3" t="s">
        <v>87</v>
      </c>
      <c r="B8" s="3" t="s">
        <v>11</v>
      </c>
      <c r="C8" s="3"/>
      <c r="D8" s="78"/>
    </row>
    <row r="9" spans="1:4" x14ac:dyDescent="0.35">
      <c r="A9" s="3"/>
      <c r="B9" s="3" t="s">
        <v>12</v>
      </c>
      <c r="C9" s="3"/>
      <c r="D9" s="78"/>
    </row>
    <row r="10" spans="1:4" x14ac:dyDescent="0.35">
      <c r="A10" s="3"/>
      <c r="B10" s="3" t="s">
        <v>14</v>
      </c>
      <c r="C10" s="3"/>
      <c r="D10" s="78"/>
    </row>
    <row r="11" spans="1:4" x14ac:dyDescent="0.35">
      <c r="A11" s="3"/>
      <c r="B11" s="3" t="s">
        <v>15</v>
      </c>
      <c r="C11" s="3"/>
      <c r="D11" s="78"/>
    </row>
    <row r="12" spans="1:4" x14ac:dyDescent="0.35">
      <c r="A12" s="3"/>
      <c r="B12" s="5" t="s">
        <v>16</v>
      </c>
      <c r="C12" s="5"/>
      <c r="D12" s="79"/>
    </row>
    <row r="13" spans="1:4" x14ac:dyDescent="0.35">
      <c r="A13" s="3"/>
      <c r="B13" s="3" t="s">
        <v>17</v>
      </c>
      <c r="C13" s="6" t="s">
        <v>35</v>
      </c>
      <c r="D13" s="78">
        <v>4.55</v>
      </c>
    </row>
    <row r="14" spans="1:4" x14ac:dyDescent="0.35">
      <c r="A14" s="3"/>
      <c r="B14" s="3" t="s">
        <v>13</v>
      </c>
      <c r="C14" s="3"/>
      <c r="D14" s="78"/>
    </row>
    <row r="15" spans="1:4" x14ac:dyDescent="0.35">
      <c r="A15" s="3"/>
      <c r="B15" s="3" t="s">
        <v>18</v>
      </c>
      <c r="C15" s="3"/>
      <c r="D15" s="78"/>
    </row>
    <row r="16" spans="1:4" x14ac:dyDescent="0.35">
      <c r="A16" s="3"/>
      <c r="B16" s="3" t="s">
        <v>19</v>
      </c>
      <c r="C16" s="3"/>
      <c r="D16" s="78"/>
    </row>
    <row r="17" spans="1:4" x14ac:dyDescent="0.35">
      <c r="A17" s="3"/>
      <c r="B17" s="5" t="s">
        <v>20</v>
      </c>
      <c r="C17" s="5"/>
      <c r="D17" s="79"/>
    </row>
    <row r="18" spans="1:4" x14ac:dyDescent="0.35">
      <c r="A18" s="3"/>
      <c r="B18" s="3" t="s">
        <v>258</v>
      </c>
      <c r="C18" s="6" t="s">
        <v>35</v>
      </c>
      <c r="D18" s="78">
        <v>4.41</v>
      </c>
    </row>
    <row r="19" spans="1:4" x14ac:dyDescent="0.35">
      <c r="A19" s="3"/>
      <c r="B19" s="3" t="s">
        <v>21</v>
      </c>
      <c r="C19" s="3"/>
      <c r="D19" s="78"/>
    </row>
    <row r="20" spans="1:4" x14ac:dyDescent="0.35">
      <c r="A20" s="3"/>
      <c r="B20" s="3" t="s">
        <v>22</v>
      </c>
      <c r="C20" s="3"/>
      <c r="D20" s="78"/>
    </row>
    <row r="21" spans="1:4" x14ac:dyDescent="0.35">
      <c r="A21" s="3"/>
      <c r="B21" s="3" t="s">
        <v>23</v>
      </c>
      <c r="C21" s="3"/>
      <c r="D21" s="78"/>
    </row>
    <row r="22" spans="1:4" x14ac:dyDescent="0.35">
      <c r="A22" s="3"/>
      <c r="B22" s="5" t="s">
        <v>24</v>
      </c>
      <c r="C22" s="5"/>
      <c r="D22" s="79"/>
    </row>
    <row r="23" spans="1:4" x14ac:dyDescent="0.35">
      <c r="A23" s="3"/>
      <c r="B23" s="3" t="s">
        <v>25</v>
      </c>
      <c r="C23" s="6" t="s">
        <v>35</v>
      </c>
      <c r="D23" s="78">
        <v>4.09</v>
      </c>
    </row>
    <row r="24" spans="1:4" x14ac:dyDescent="0.35">
      <c r="A24" s="3"/>
      <c r="B24" s="3" t="s">
        <v>26</v>
      </c>
      <c r="C24" s="3"/>
      <c r="D24" s="78"/>
    </row>
    <row r="25" spans="1:4" x14ac:dyDescent="0.35">
      <c r="A25" s="3"/>
      <c r="B25" s="3" t="s">
        <v>27</v>
      </c>
      <c r="C25" s="3"/>
      <c r="D25" s="78"/>
    </row>
    <row r="26" spans="1:4" x14ac:dyDescent="0.35">
      <c r="A26" s="3"/>
      <c r="B26" s="3" t="s">
        <v>28</v>
      </c>
      <c r="C26" s="3"/>
      <c r="D26" s="78"/>
    </row>
    <row r="27" spans="1:4" x14ac:dyDescent="0.35">
      <c r="A27" s="3"/>
      <c r="B27" s="3" t="s">
        <v>29</v>
      </c>
      <c r="C27" s="3"/>
      <c r="D27" s="78"/>
    </row>
    <row r="28" spans="1:4" x14ac:dyDescent="0.35">
      <c r="A28" s="3"/>
      <c r="B28" s="3" t="s">
        <v>30</v>
      </c>
      <c r="C28" s="3"/>
      <c r="D28" s="78"/>
    </row>
    <row r="29" spans="1:4" x14ac:dyDescent="0.35">
      <c r="A29" s="3"/>
      <c r="B29" s="3" t="s">
        <v>31</v>
      </c>
      <c r="C29" s="3"/>
      <c r="D29" s="78"/>
    </row>
    <row r="30" spans="1:4" x14ac:dyDescent="0.35">
      <c r="A30" s="3"/>
      <c r="B30" s="3" t="s">
        <v>32</v>
      </c>
      <c r="C30" s="3"/>
      <c r="D30" s="78"/>
    </row>
    <row r="31" spans="1:4" x14ac:dyDescent="0.35">
      <c r="A31" s="3"/>
      <c r="B31" s="3" t="s">
        <v>33</v>
      </c>
      <c r="C31" s="3"/>
      <c r="D31" s="78"/>
    </row>
    <row r="32" spans="1:4" x14ac:dyDescent="0.35">
      <c r="A32" s="5"/>
      <c r="B32" s="5" t="s">
        <v>34</v>
      </c>
      <c r="C32" s="5"/>
      <c r="D32" s="79"/>
    </row>
    <row r="33" spans="1:4" x14ac:dyDescent="0.35">
      <c r="A33" s="3" t="s">
        <v>36</v>
      </c>
      <c r="B33" s="3" t="s">
        <v>38</v>
      </c>
      <c r="C33" s="81">
        <v>20</v>
      </c>
      <c r="D33" s="100">
        <f>D34+D41+D45+D51</f>
        <v>16.96</v>
      </c>
    </row>
    <row r="34" spans="1:4" x14ac:dyDescent="0.35">
      <c r="A34" s="3" t="s">
        <v>37</v>
      </c>
      <c r="B34" s="3" t="s">
        <v>39</v>
      </c>
      <c r="C34" s="6" t="s">
        <v>35</v>
      </c>
      <c r="D34" s="78">
        <v>4.3600000000000003</v>
      </c>
    </row>
    <row r="35" spans="1:4" x14ac:dyDescent="0.35">
      <c r="A35" s="3"/>
      <c r="B35" s="3" t="s">
        <v>40</v>
      </c>
      <c r="C35" s="3"/>
      <c r="D35" s="78"/>
    </row>
    <row r="36" spans="1:4" x14ac:dyDescent="0.35">
      <c r="A36" s="3"/>
      <c r="B36" s="3" t="s">
        <v>41</v>
      </c>
      <c r="C36" s="3"/>
      <c r="D36" s="78"/>
    </row>
    <row r="37" spans="1:4" x14ac:dyDescent="0.35">
      <c r="A37" s="3"/>
      <c r="B37" s="3" t="s">
        <v>42</v>
      </c>
      <c r="C37" s="3"/>
      <c r="D37" s="78"/>
    </row>
    <row r="38" spans="1:4" ht="21.75" thickBot="1" x14ac:dyDescent="0.4">
      <c r="A38" s="92"/>
      <c r="B38" s="92" t="s">
        <v>43</v>
      </c>
      <c r="C38" s="92"/>
      <c r="D38" s="93"/>
    </row>
    <row r="39" spans="1:4" ht="21.75" thickBot="1" x14ac:dyDescent="0.4">
      <c r="A39" s="1"/>
      <c r="B39" s="1"/>
      <c r="C39" s="1"/>
      <c r="D39" s="80">
        <v>7</v>
      </c>
    </row>
    <row r="40" spans="1:4" ht="21.75" thickBot="1" x14ac:dyDescent="0.4">
      <c r="A40" s="4" t="s">
        <v>2</v>
      </c>
      <c r="B40" s="4" t="s">
        <v>6</v>
      </c>
      <c r="C40" s="4" t="s">
        <v>4</v>
      </c>
      <c r="D40" s="4" t="s">
        <v>5</v>
      </c>
    </row>
    <row r="41" spans="1:4" x14ac:dyDescent="0.35">
      <c r="A41" s="3" t="s">
        <v>36</v>
      </c>
      <c r="B41" s="2" t="s">
        <v>45</v>
      </c>
      <c r="C41" s="6" t="s">
        <v>35</v>
      </c>
      <c r="D41" s="77">
        <v>4.1399999999999997</v>
      </c>
    </row>
    <row r="42" spans="1:4" x14ac:dyDescent="0.35">
      <c r="A42" s="3" t="s">
        <v>44</v>
      </c>
      <c r="B42" s="3" t="s">
        <v>46</v>
      </c>
      <c r="C42" s="6"/>
      <c r="D42" s="20"/>
    </row>
    <row r="43" spans="1:4" x14ac:dyDescent="0.35">
      <c r="A43" s="3"/>
      <c r="B43" s="3" t="s">
        <v>47</v>
      </c>
      <c r="C43" s="3"/>
      <c r="D43" s="20"/>
    </row>
    <row r="44" spans="1:4" x14ac:dyDescent="0.35">
      <c r="A44" s="3"/>
      <c r="B44" s="5" t="s">
        <v>48</v>
      </c>
      <c r="C44" s="5"/>
      <c r="D44" s="21"/>
    </row>
    <row r="45" spans="1:4" x14ac:dyDescent="0.35">
      <c r="A45" s="3"/>
      <c r="B45" s="3" t="s">
        <v>49</v>
      </c>
      <c r="C45" s="6" t="s">
        <v>35</v>
      </c>
      <c r="D45" s="78">
        <v>4.1399999999999997</v>
      </c>
    </row>
    <row r="46" spans="1:4" x14ac:dyDescent="0.35">
      <c r="A46" s="3"/>
      <c r="B46" s="3" t="s">
        <v>50</v>
      </c>
      <c r="C46" s="3"/>
      <c r="D46" s="20"/>
    </row>
    <row r="47" spans="1:4" x14ac:dyDescent="0.35">
      <c r="A47" s="3"/>
      <c r="B47" s="3" t="s">
        <v>51</v>
      </c>
      <c r="C47" s="3"/>
      <c r="D47" s="20"/>
    </row>
    <row r="48" spans="1:4" x14ac:dyDescent="0.35">
      <c r="A48" s="3"/>
      <c r="B48" s="3" t="s">
        <v>52</v>
      </c>
      <c r="C48" s="6"/>
      <c r="D48" s="20"/>
    </row>
    <row r="49" spans="1:4" x14ac:dyDescent="0.35">
      <c r="A49" s="3"/>
      <c r="B49" s="3" t="s">
        <v>53</v>
      </c>
      <c r="C49" s="3"/>
      <c r="D49" s="20"/>
    </row>
    <row r="50" spans="1:4" x14ac:dyDescent="0.35">
      <c r="A50" s="3"/>
      <c r="B50" s="5" t="s">
        <v>54</v>
      </c>
      <c r="C50" s="5"/>
      <c r="D50" s="21"/>
    </row>
    <row r="51" spans="1:4" x14ac:dyDescent="0.35">
      <c r="A51" s="3"/>
      <c r="B51" s="3" t="s">
        <v>55</v>
      </c>
      <c r="C51" s="6" t="s">
        <v>35</v>
      </c>
      <c r="D51" s="78">
        <v>4.32</v>
      </c>
    </row>
    <row r="52" spans="1:4" x14ac:dyDescent="0.35">
      <c r="A52" s="3"/>
      <c r="B52" s="3" t="s">
        <v>56</v>
      </c>
      <c r="C52" s="3"/>
      <c r="D52" s="20"/>
    </row>
    <row r="53" spans="1:4" x14ac:dyDescent="0.35">
      <c r="A53" s="3"/>
      <c r="B53" s="3" t="s">
        <v>57</v>
      </c>
      <c r="C53" s="6"/>
      <c r="D53" s="20"/>
    </row>
    <row r="54" spans="1:4" x14ac:dyDescent="0.35">
      <c r="A54" s="3"/>
      <c r="B54" s="3" t="s">
        <v>370</v>
      </c>
      <c r="C54" s="3"/>
      <c r="D54" s="20"/>
    </row>
    <row r="55" spans="1:4" x14ac:dyDescent="0.35">
      <c r="A55" s="5"/>
      <c r="B55" s="5" t="s">
        <v>259</v>
      </c>
      <c r="C55" s="5"/>
      <c r="D55" s="21"/>
    </row>
    <row r="56" spans="1:4" x14ac:dyDescent="0.35">
      <c r="A56" s="3" t="s">
        <v>58</v>
      </c>
      <c r="B56" s="3" t="s">
        <v>60</v>
      </c>
      <c r="C56" s="81">
        <v>60</v>
      </c>
      <c r="D56" s="81">
        <f>D57+D60+D63+D67+D69+D79+D85+D90+D96+D101+D106+D117</f>
        <v>53.08</v>
      </c>
    </row>
    <row r="57" spans="1:4" x14ac:dyDescent="0.35">
      <c r="A57" s="3" t="s">
        <v>64</v>
      </c>
      <c r="B57" s="3" t="s">
        <v>61</v>
      </c>
      <c r="C57" s="6" t="s">
        <v>35</v>
      </c>
      <c r="D57" s="78">
        <v>4.55</v>
      </c>
    </row>
    <row r="58" spans="1:4" x14ac:dyDescent="0.35">
      <c r="A58" s="3" t="s">
        <v>59</v>
      </c>
      <c r="B58" s="3" t="s">
        <v>62</v>
      </c>
      <c r="C58" s="6"/>
      <c r="D58" s="78"/>
    </row>
    <row r="59" spans="1:4" x14ac:dyDescent="0.35">
      <c r="A59" s="5"/>
      <c r="B59" s="5" t="s">
        <v>63</v>
      </c>
      <c r="C59" s="5"/>
      <c r="D59" s="79"/>
    </row>
    <row r="60" spans="1:4" x14ac:dyDescent="0.35">
      <c r="A60" s="8" t="s">
        <v>65</v>
      </c>
      <c r="B60" s="3" t="s">
        <v>260</v>
      </c>
      <c r="C60" s="6" t="s">
        <v>35</v>
      </c>
      <c r="D60" s="78">
        <v>4.18</v>
      </c>
    </row>
    <row r="61" spans="1:4" x14ac:dyDescent="0.35">
      <c r="A61" s="8" t="s">
        <v>66</v>
      </c>
      <c r="B61" s="3" t="s">
        <v>261</v>
      </c>
      <c r="C61" s="3"/>
      <c r="D61" s="78"/>
    </row>
    <row r="62" spans="1:4" x14ac:dyDescent="0.35">
      <c r="A62" s="10" t="s">
        <v>67</v>
      </c>
      <c r="B62" s="5" t="s">
        <v>262</v>
      </c>
      <c r="C62" s="5"/>
      <c r="D62" s="79"/>
    </row>
    <row r="63" spans="1:4" x14ac:dyDescent="0.35">
      <c r="A63" s="8" t="s">
        <v>68</v>
      </c>
      <c r="B63" s="3" t="s">
        <v>72</v>
      </c>
      <c r="C63" s="6" t="s">
        <v>35</v>
      </c>
      <c r="D63" s="78">
        <v>4.45</v>
      </c>
    </row>
    <row r="64" spans="1:4" x14ac:dyDescent="0.35">
      <c r="A64" s="8" t="s">
        <v>69</v>
      </c>
      <c r="B64" s="3" t="s">
        <v>263</v>
      </c>
      <c r="C64" s="3"/>
      <c r="D64" s="78"/>
    </row>
    <row r="65" spans="1:4" x14ac:dyDescent="0.35">
      <c r="A65" s="8" t="s">
        <v>70</v>
      </c>
      <c r="B65" s="3" t="s">
        <v>264</v>
      </c>
      <c r="C65" s="3"/>
      <c r="D65" s="78"/>
    </row>
    <row r="66" spans="1:4" x14ac:dyDescent="0.35">
      <c r="A66" s="10" t="s">
        <v>71</v>
      </c>
      <c r="B66" s="5" t="s">
        <v>265</v>
      </c>
      <c r="C66" s="5"/>
      <c r="D66" s="79"/>
    </row>
    <row r="67" spans="1:4" x14ac:dyDescent="0.35">
      <c r="A67" s="8" t="s">
        <v>73</v>
      </c>
      <c r="B67" s="3" t="s">
        <v>74</v>
      </c>
      <c r="C67" s="6" t="s">
        <v>35</v>
      </c>
      <c r="D67" s="78">
        <v>4.2699999999999996</v>
      </c>
    </row>
    <row r="68" spans="1:4" x14ac:dyDescent="0.35">
      <c r="A68" s="10"/>
      <c r="B68" s="5" t="s">
        <v>75</v>
      </c>
      <c r="C68" s="11"/>
      <c r="D68" s="79"/>
    </row>
    <row r="69" spans="1:4" x14ac:dyDescent="0.35">
      <c r="A69" s="8" t="s">
        <v>76</v>
      </c>
      <c r="B69" s="3" t="s">
        <v>79</v>
      </c>
      <c r="C69" s="6" t="s">
        <v>35</v>
      </c>
      <c r="D69" s="78">
        <v>4.55</v>
      </c>
    </row>
    <row r="70" spans="1:4" x14ac:dyDescent="0.35">
      <c r="A70" s="8" t="s">
        <v>77</v>
      </c>
      <c r="B70" s="3" t="s">
        <v>80</v>
      </c>
      <c r="C70" s="3"/>
      <c r="D70" s="78"/>
    </row>
    <row r="71" spans="1:4" x14ac:dyDescent="0.35">
      <c r="A71" s="8" t="s">
        <v>78</v>
      </c>
      <c r="B71" s="3" t="s">
        <v>81</v>
      </c>
      <c r="C71" s="3"/>
      <c r="D71" s="78"/>
    </row>
    <row r="72" spans="1:4" x14ac:dyDescent="0.35">
      <c r="A72" s="8"/>
      <c r="B72" s="3" t="s">
        <v>82</v>
      </c>
      <c r="C72" s="3"/>
      <c r="D72" s="78"/>
    </row>
    <row r="73" spans="1:4" x14ac:dyDescent="0.35">
      <c r="A73" s="8"/>
      <c r="B73" s="3" t="s">
        <v>83</v>
      </c>
      <c r="C73" s="3"/>
      <c r="D73" s="78"/>
    </row>
    <row r="74" spans="1:4" ht="21.75" thickBot="1" x14ac:dyDescent="0.4">
      <c r="A74" s="94"/>
      <c r="B74" s="92" t="s">
        <v>84</v>
      </c>
      <c r="C74" s="92"/>
      <c r="D74" s="93"/>
    </row>
    <row r="75" spans="1:4" x14ac:dyDescent="0.35">
      <c r="A75" s="12"/>
      <c r="B75" s="13"/>
      <c r="C75" s="13"/>
      <c r="D75" s="13"/>
    </row>
    <row r="76" spans="1:4" x14ac:dyDescent="0.35">
      <c r="A76" s="12"/>
      <c r="B76" s="13"/>
      <c r="C76" s="13"/>
      <c r="D76" s="13"/>
    </row>
    <row r="77" spans="1:4" ht="21.75" thickBot="1" x14ac:dyDescent="0.4">
      <c r="A77" s="12"/>
      <c r="B77" s="13"/>
      <c r="C77" s="13"/>
      <c r="D77" s="13">
        <v>8</v>
      </c>
    </row>
    <row r="78" spans="1:4" ht="21.75" thickBot="1" x14ac:dyDescent="0.4">
      <c r="A78" s="9" t="s">
        <v>2</v>
      </c>
      <c r="B78" s="4" t="s">
        <v>6</v>
      </c>
      <c r="C78" s="4" t="s">
        <v>4</v>
      </c>
      <c r="D78" s="4" t="s">
        <v>5</v>
      </c>
    </row>
    <row r="79" spans="1:4" x14ac:dyDescent="0.35">
      <c r="A79" s="3" t="s">
        <v>85</v>
      </c>
      <c r="B79" s="2" t="s">
        <v>271</v>
      </c>
      <c r="C79" s="6" t="s">
        <v>35</v>
      </c>
      <c r="D79" s="77">
        <v>4.3600000000000003</v>
      </c>
    </row>
    <row r="80" spans="1:4" x14ac:dyDescent="0.35">
      <c r="A80" s="8" t="s">
        <v>86</v>
      </c>
      <c r="B80" s="3" t="s">
        <v>266</v>
      </c>
      <c r="C80" s="6"/>
      <c r="D80" s="78"/>
    </row>
    <row r="81" spans="1:4" x14ac:dyDescent="0.35">
      <c r="A81" s="8" t="s">
        <v>87</v>
      </c>
      <c r="B81" s="3" t="s">
        <v>267</v>
      </c>
      <c r="C81" s="3"/>
      <c r="D81" s="78"/>
    </row>
    <row r="82" spans="1:4" x14ac:dyDescent="0.35">
      <c r="A82" s="8"/>
      <c r="B82" s="3" t="s">
        <v>268</v>
      </c>
      <c r="C82" s="3"/>
      <c r="D82" s="78"/>
    </row>
    <row r="83" spans="1:4" x14ac:dyDescent="0.35">
      <c r="A83" s="8"/>
      <c r="B83" s="3" t="s">
        <v>269</v>
      </c>
      <c r="C83" s="3"/>
      <c r="D83" s="78"/>
    </row>
    <row r="84" spans="1:4" x14ac:dyDescent="0.35">
      <c r="A84" s="10"/>
      <c r="B84" s="5" t="s">
        <v>270</v>
      </c>
      <c r="C84" s="5"/>
      <c r="D84" s="79"/>
    </row>
    <row r="85" spans="1:4" x14ac:dyDescent="0.35">
      <c r="A85" s="8" t="s">
        <v>88</v>
      </c>
      <c r="B85" s="3" t="s">
        <v>272</v>
      </c>
      <c r="C85" s="6" t="s">
        <v>35</v>
      </c>
      <c r="D85" s="78">
        <v>4.3600000000000003</v>
      </c>
    </row>
    <row r="86" spans="1:4" x14ac:dyDescent="0.35">
      <c r="A86" s="8"/>
      <c r="B86" s="3" t="s">
        <v>273</v>
      </c>
      <c r="C86" s="6"/>
      <c r="D86" s="78"/>
    </row>
    <row r="87" spans="1:4" x14ac:dyDescent="0.35">
      <c r="A87" s="8"/>
      <c r="B87" s="3" t="s">
        <v>274</v>
      </c>
      <c r="C87" s="3"/>
      <c r="D87" s="78"/>
    </row>
    <row r="88" spans="1:4" x14ac:dyDescent="0.35">
      <c r="A88" s="8"/>
      <c r="B88" s="3" t="s">
        <v>275</v>
      </c>
      <c r="C88" s="3"/>
      <c r="D88" s="78"/>
    </row>
    <row r="89" spans="1:4" x14ac:dyDescent="0.35">
      <c r="A89" s="10"/>
      <c r="B89" s="5" t="s">
        <v>276</v>
      </c>
      <c r="C89" s="5"/>
      <c r="D89" s="79"/>
    </row>
    <row r="90" spans="1:4" x14ac:dyDescent="0.35">
      <c r="A90" s="8" t="s">
        <v>89</v>
      </c>
      <c r="B90" s="3" t="s">
        <v>90</v>
      </c>
      <c r="C90" s="6" t="s">
        <v>35</v>
      </c>
      <c r="D90" s="78">
        <v>4.3600000000000003</v>
      </c>
    </row>
    <row r="91" spans="1:4" x14ac:dyDescent="0.35">
      <c r="A91" s="8"/>
      <c r="B91" s="3" t="s">
        <v>91</v>
      </c>
      <c r="C91" s="6"/>
      <c r="D91" s="78"/>
    </row>
    <row r="92" spans="1:4" x14ac:dyDescent="0.35">
      <c r="A92" s="8"/>
      <c r="B92" s="3" t="s">
        <v>92</v>
      </c>
      <c r="C92" s="3"/>
      <c r="D92" s="78"/>
    </row>
    <row r="93" spans="1:4" x14ac:dyDescent="0.35">
      <c r="A93" s="8"/>
      <c r="B93" s="3" t="s">
        <v>93</v>
      </c>
      <c r="C93" s="3"/>
      <c r="D93" s="78"/>
    </row>
    <row r="94" spans="1:4" x14ac:dyDescent="0.35">
      <c r="A94" s="8"/>
      <c r="B94" s="3" t="s">
        <v>94</v>
      </c>
      <c r="C94" s="3"/>
      <c r="D94" s="78"/>
    </row>
    <row r="95" spans="1:4" x14ac:dyDescent="0.35">
      <c r="A95" s="10"/>
      <c r="B95" s="5" t="s">
        <v>95</v>
      </c>
      <c r="C95" s="5"/>
      <c r="D95" s="79"/>
    </row>
    <row r="96" spans="1:4" x14ac:dyDescent="0.35">
      <c r="A96" s="8" t="s">
        <v>96</v>
      </c>
      <c r="B96" s="3" t="s">
        <v>98</v>
      </c>
      <c r="C96" s="6" t="s">
        <v>35</v>
      </c>
      <c r="D96" s="78">
        <v>4.55</v>
      </c>
    </row>
    <row r="97" spans="1:4" x14ac:dyDescent="0.35">
      <c r="A97" s="8" t="s">
        <v>97</v>
      </c>
      <c r="B97" s="3" t="s">
        <v>100</v>
      </c>
      <c r="C97" s="3"/>
      <c r="D97" s="78"/>
    </row>
    <row r="98" spans="1:4" x14ac:dyDescent="0.35">
      <c r="A98" s="8"/>
      <c r="B98" s="3" t="s">
        <v>101</v>
      </c>
      <c r="C98" s="3"/>
      <c r="D98" s="78"/>
    </row>
    <row r="99" spans="1:4" x14ac:dyDescent="0.35">
      <c r="A99" s="8"/>
      <c r="B99" s="3" t="s">
        <v>102</v>
      </c>
      <c r="C99" s="3"/>
      <c r="D99" s="78"/>
    </row>
    <row r="100" spans="1:4" x14ac:dyDescent="0.35">
      <c r="A100" s="10"/>
      <c r="B100" s="5" t="s">
        <v>99</v>
      </c>
      <c r="C100" s="5"/>
      <c r="D100" s="79"/>
    </row>
    <row r="101" spans="1:4" x14ac:dyDescent="0.35">
      <c r="A101" s="8" t="s">
        <v>103</v>
      </c>
      <c r="B101" s="3" t="s">
        <v>105</v>
      </c>
      <c r="C101" s="6" t="s">
        <v>35</v>
      </c>
      <c r="D101" s="78">
        <v>4.3600000000000003</v>
      </c>
    </row>
    <row r="102" spans="1:4" x14ac:dyDescent="0.35">
      <c r="A102" s="8" t="s">
        <v>104</v>
      </c>
      <c r="B102" s="3" t="s">
        <v>106</v>
      </c>
      <c r="C102" s="3"/>
      <c r="D102" s="78"/>
    </row>
    <row r="103" spans="1:4" x14ac:dyDescent="0.35">
      <c r="A103" s="8"/>
      <c r="B103" s="3" t="s">
        <v>107</v>
      </c>
      <c r="C103" s="3"/>
      <c r="D103" s="78"/>
    </row>
    <row r="104" spans="1:4" x14ac:dyDescent="0.35">
      <c r="A104" s="8"/>
      <c r="B104" s="3" t="s">
        <v>108</v>
      </c>
      <c r="C104" s="3"/>
      <c r="D104" s="78"/>
    </row>
    <row r="105" spans="1:4" x14ac:dyDescent="0.35">
      <c r="A105" s="10"/>
      <c r="B105" s="5" t="s">
        <v>277</v>
      </c>
      <c r="C105" s="5"/>
      <c r="D105" s="79"/>
    </row>
    <row r="106" spans="1:4" x14ac:dyDescent="0.35">
      <c r="A106" s="8" t="s">
        <v>109</v>
      </c>
      <c r="B106" s="3" t="s">
        <v>278</v>
      </c>
      <c r="C106" s="6" t="s">
        <v>35</v>
      </c>
      <c r="D106" s="78">
        <v>4.45</v>
      </c>
    </row>
    <row r="107" spans="1:4" x14ac:dyDescent="0.35">
      <c r="A107" s="8"/>
      <c r="B107" s="3" t="s">
        <v>279</v>
      </c>
      <c r="C107" s="6"/>
      <c r="D107" s="78"/>
    </row>
    <row r="108" spans="1:4" x14ac:dyDescent="0.35">
      <c r="A108" s="8"/>
      <c r="B108" s="3" t="s">
        <v>280</v>
      </c>
      <c r="C108" s="3"/>
      <c r="D108" s="78"/>
    </row>
    <row r="109" spans="1:4" x14ac:dyDescent="0.35">
      <c r="A109" s="8"/>
      <c r="B109" s="3" t="s">
        <v>281</v>
      </c>
      <c r="C109" s="3"/>
      <c r="D109" s="78"/>
    </row>
    <row r="110" spans="1:4" x14ac:dyDescent="0.35">
      <c r="A110" s="8"/>
      <c r="B110" s="3" t="s">
        <v>282</v>
      </c>
      <c r="C110" s="3"/>
      <c r="D110" s="78"/>
    </row>
    <row r="111" spans="1:4" x14ac:dyDescent="0.35">
      <c r="A111" s="8"/>
      <c r="B111" s="3" t="s">
        <v>283</v>
      </c>
      <c r="C111" s="3"/>
      <c r="D111" s="78"/>
    </row>
    <row r="112" spans="1:4" ht="21.75" thickBot="1" x14ac:dyDescent="0.4">
      <c r="A112" s="94"/>
      <c r="B112" s="92" t="s">
        <v>284</v>
      </c>
      <c r="C112" s="92"/>
      <c r="D112" s="93"/>
    </row>
    <row r="113" spans="1:4" x14ac:dyDescent="0.35">
      <c r="A113" s="12"/>
      <c r="B113" s="13"/>
      <c r="C113" s="13"/>
      <c r="D113" s="13"/>
    </row>
    <row r="114" spans="1:4" x14ac:dyDescent="0.35">
      <c r="A114" s="12"/>
      <c r="B114" s="13"/>
      <c r="C114" s="13"/>
      <c r="D114" s="13"/>
    </row>
    <row r="115" spans="1:4" ht="21.75" thickBot="1" x14ac:dyDescent="0.4">
      <c r="A115" s="12"/>
      <c r="B115" s="13"/>
      <c r="C115" s="13"/>
      <c r="D115" s="13">
        <v>9</v>
      </c>
    </row>
    <row r="116" spans="1:4" ht="21.75" thickBot="1" x14ac:dyDescent="0.4">
      <c r="A116" s="9" t="s">
        <v>2</v>
      </c>
      <c r="B116" s="4" t="s">
        <v>6</v>
      </c>
      <c r="C116" s="4" t="s">
        <v>4</v>
      </c>
      <c r="D116" s="4" t="s">
        <v>5</v>
      </c>
    </row>
    <row r="117" spans="1:4" x14ac:dyDescent="0.35">
      <c r="A117" s="3" t="s">
        <v>85</v>
      </c>
      <c r="B117" s="2" t="s">
        <v>285</v>
      </c>
      <c r="C117" s="6" t="s">
        <v>35</v>
      </c>
      <c r="D117" s="77">
        <v>4.6399999999999997</v>
      </c>
    </row>
    <row r="118" spans="1:4" x14ac:dyDescent="0.35">
      <c r="A118" s="8" t="s">
        <v>110</v>
      </c>
      <c r="B118" s="3" t="s">
        <v>286</v>
      </c>
      <c r="C118" s="6"/>
      <c r="D118" s="78"/>
    </row>
    <row r="119" spans="1:4" x14ac:dyDescent="0.35">
      <c r="A119" s="8" t="s">
        <v>111</v>
      </c>
      <c r="B119" s="3" t="s">
        <v>287</v>
      </c>
      <c r="C119" s="3"/>
      <c r="D119" s="78"/>
    </row>
    <row r="120" spans="1:4" x14ac:dyDescent="0.35">
      <c r="A120" s="8"/>
      <c r="B120" s="3" t="s">
        <v>288</v>
      </c>
      <c r="C120" s="3"/>
      <c r="D120" s="78"/>
    </row>
    <row r="121" spans="1:4" x14ac:dyDescent="0.35">
      <c r="A121" s="8"/>
      <c r="B121" s="3" t="s">
        <v>289</v>
      </c>
      <c r="C121" s="3"/>
      <c r="D121" s="78"/>
    </row>
    <row r="122" spans="1:4" x14ac:dyDescent="0.35">
      <c r="A122" s="8"/>
      <c r="B122" s="3" t="s">
        <v>290</v>
      </c>
      <c r="C122" s="3"/>
      <c r="D122" s="78"/>
    </row>
    <row r="123" spans="1:4" x14ac:dyDescent="0.35">
      <c r="A123" s="8"/>
      <c r="B123" s="3" t="s">
        <v>291</v>
      </c>
      <c r="C123" s="3"/>
      <c r="D123" s="78"/>
    </row>
    <row r="124" spans="1:4" x14ac:dyDescent="0.35">
      <c r="A124" s="8"/>
      <c r="B124" s="3" t="s">
        <v>292</v>
      </c>
      <c r="C124" s="6"/>
      <c r="D124" s="78"/>
    </row>
    <row r="125" spans="1:4" ht="21.75" thickBot="1" x14ac:dyDescent="0.4">
      <c r="A125" s="8"/>
      <c r="B125" s="3" t="s">
        <v>293</v>
      </c>
      <c r="C125" s="6"/>
      <c r="D125" s="78"/>
    </row>
    <row r="126" spans="1:4" ht="21.75" thickBot="1" x14ac:dyDescent="0.4">
      <c r="A126" s="83" t="s">
        <v>112</v>
      </c>
      <c r="B126" s="83" t="s">
        <v>113</v>
      </c>
      <c r="C126" s="83">
        <v>100</v>
      </c>
      <c r="D126" s="83">
        <f>D56+D33+D6</f>
        <v>87.639999999999986</v>
      </c>
    </row>
    <row r="127" spans="1:4" x14ac:dyDescent="0.35">
      <c r="A127" s="15"/>
      <c r="B127" s="16"/>
      <c r="C127" s="16"/>
      <c r="D127" s="16"/>
    </row>
    <row r="128" spans="1:4" x14ac:dyDescent="0.35">
      <c r="A128" s="12"/>
      <c r="B128" s="13"/>
      <c r="C128" s="13"/>
      <c r="D128" s="13"/>
    </row>
    <row r="129" spans="1:4" x14ac:dyDescent="0.35">
      <c r="A129" s="12"/>
      <c r="B129" s="13"/>
      <c r="C129" s="13"/>
      <c r="D129" s="13"/>
    </row>
    <row r="130" spans="1:4" x14ac:dyDescent="0.35">
      <c r="A130" s="12"/>
      <c r="B130" s="13"/>
      <c r="C130" s="17"/>
      <c r="D130" s="13"/>
    </row>
    <row r="131" spans="1:4" x14ac:dyDescent="0.35">
      <c r="A131" s="12"/>
      <c r="B131" s="13"/>
      <c r="C131" s="13"/>
      <c r="D131" s="13"/>
    </row>
    <row r="132" spans="1:4" x14ac:dyDescent="0.35">
      <c r="A132" s="12"/>
      <c r="B132" s="13"/>
      <c r="C132" s="13"/>
      <c r="D132" s="13"/>
    </row>
    <row r="133" spans="1:4" x14ac:dyDescent="0.35">
      <c r="A133" s="12"/>
      <c r="B133" s="13"/>
      <c r="C133" s="13"/>
      <c r="D133" s="13"/>
    </row>
    <row r="134" spans="1:4" x14ac:dyDescent="0.35">
      <c r="A134" s="12"/>
      <c r="B134" s="13"/>
      <c r="C134" s="13"/>
      <c r="D134" s="13"/>
    </row>
    <row r="135" spans="1:4" x14ac:dyDescent="0.35">
      <c r="A135" s="12"/>
      <c r="B135" s="13"/>
      <c r="C135" s="17"/>
      <c r="D135" s="13"/>
    </row>
    <row r="136" spans="1:4" x14ac:dyDescent="0.35">
      <c r="A136" s="12"/>
      <c r="B136" s="13"/>
      <c r="C136" s="13"/>
      <c r="D136" s="13"/>
    </row>
    <row r="137" spans="1:4" x14ac:dyDescent="0.35">
      <c r="A137" s="12"/>
      <c r="B137" s="13"/>
      <c r="C137" s="13"/>
      <c r="D137" s="13"/>
    </row>
    <row r="138" spans="1:4" x14ac:dyDescent="0.35">
      <c r="A138" s="12"/>
      <c r="B138" s="13"/>
      <c r="C138" s="13"/>
      <c r="D138" s="13"/>
    </row>
    <row r="139" spans="1:4" x14ac:dyDescent="0.35">
      <c r="A139" s="12"/>
      <c r="B139" s="13"/>
      <c r="C139" s="13"/>
      <c r="D139" s="13"/>
    </row>
    <row r="140" spans="1:4" x14ac:dyDescent="0.35">
      <c r="A140" s="12"/>
      <c r="B140" s="13"/>
      <c r="C140" s="13"/>
      <c r="D140" s="13"/>
    </row>
    <row r="141" spans="1:4" x14ac:dyDescent="0.35">
      <c r="A141" s="12"/>
      <c r="B141" s="13"/>
      <c r="C141" s="13"/>
      <c r="D141" s="13"/>
    </row>
    <row r="142" spans="1:4" x14ac:dyDescent="0.35">
      <c r="A142" s="12"/>
      <c r="B142" s="13"/>
      <c r="C142" s="13"/>
      <c r="D142" s="13"/>
    </row>
    <row r="143" spans="1:4" x14ac:dyDescent="0.35">
      <c r="A143" s="12"/>
      <c r="B143" s="13"/>
      <c r="C143" s="13"/>
      <c r="D143" s="13"/>
    </row>
    <row r="144" spans="1:4" x14ac:dyDescent="0.35">
      <c r="A144" s="12"/>
      <c r="B144" s="13"/>
      <c r="C144" s="13"/>
      <c r="D144" s="13"/>
    </row>
    <row r="145" spans="1:4" x14ac:dyDescent="0.35">
      <c r="A145" s="12"/>
      <c r="B145" s="13"/>
      <c r="C145" s="18"/>
      <c r="D145" s="13"/>
    </row>
    <row r="146" spans="1:4" x14ac:dyDescent="0.35">
      <c r="A146" s="12"/>
      <c r="B146" s="13"/>
      <c r="C146" s="17"/>
      <c r="D146" s="13"/>
    </row>
    <row r="147" spans="1:4" x14ac:dyDescent="0.35">
      <c r="A147" s="12"/>
      <c r="B147" s="13"/>
      <c r="C147" s="13"/>
      <c r="D147" s="13"/>
    </row>
    <row r="148" spans="1:4" x14ac:dyDescent="0.35">
      <c r="A148" s="12"/>
      <c r="B148" s="13"/>
      <c r="C148" s="13"/>
      <c r="D148" s="13"/>
    </row>
    <row r="149" spans="1:4" x14ac:dyDescent="0.35">
      <c r="A149" s="12"/>
      <c r="B149" s="13"/>
      <c r="C149" s="13"/>
      <c r="D149" s="13"/>
    </row>
    <row r="150" spans="1:4" x14ac:dyDescent="0.35">
      <c r="A150" s="12"/>
      <c r="B150" s="13"/>
      <c r="C150" s="13"/>
      <c r="D150" s="13"/>
    </row>
    <row r="151" spans="1:4" x14ac:dyDescent="0.35">
      <c r="A151" s="12"/>
      <c r="B151" s="13"/>
      <c r="C151" s="13"/>
      <c r="D151" s="13"/>
    </row>
    <row r="152" spans="1:4" x14ac:dyDescent="0.35">
      <c r="A152" s="12"/>
      <c r="B152" s="13"/>
      <c r="C152" s="13"/>
      <c r="D152" s="13"/>
    </row>
    <row r="153" spans="1:4" x14ac:dyDescent="0.35">
      <c r="A153" s="12"/>
      <c r="B153" s="13"/>
      <c r="C153" s="13"/>
      <c r="D153" s="13"/>
    </row>
    <row r="154" spans="1:4" x14ac:dyDescent="0.35">
      <c r="A154" s="13"/>
      <c r="B154" s="13"/>
      <c r="C154" s="13"/>
      <c r="D154" s="13"/>
    </row>
  </sheetData>
  <mergeCells count="2">
    <mergeCell ref="A2:D2"/>
    <mergeCell ref="A3:D3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9"/>
  <sheetViews>
    <sheetView tabSelected="1" view="pageBreakPreview" topLeftCell="A154" zoomScaleNormal="100" zoomScaleSheetLayoutView="100" workbookViewId="0">
      <selection activeCell="B157" sqref="B157"/>
    </sheetView>
  </sheetViews>
  <sheetFormatPr defaultRowHeight="21" x14ac:dyDescent="0.35"/>
  <cols>
    <col min="1" max="1" width="20.625" customWidth="1"/>
    <col min="2" max="2" width="47.875" customWidth="1"/>
    <col min="3" max="3" width="10.625" customWidth="1"/>
    <col min="4" max="4" width="10.375" customWidth="1"/>
  </cols>
  <sheetData>
    <row r="1" spans="1:4" x14ac:dyDescent="0.35">
      <c r="D1" s="1">
        <v>10</v>
      </c>
    </row>
    <row r="2" spans="1:4" x14ac:dyDescent="0.35">
      <c r="A2" s="102" t="s">
        <v>114</v>
      </c>
      <c r="B2" s="102"/>
      <c r="C2" s="102"/>
      <c r="D2" s="102"/>
    </row>
    <row r="3" spans="1:4" x14ac:dyDescent="0.35">
      <c r="A3" s="102" t="s">
        <v>1</v>
      </c>
      <c r="B3" s="102"/>
      <c r="C3" s="102"/>
      <c r="D3" s="102"/>
    </row>
    <row r="4" spans="1:4" ht="21.75" thickBot="1" x14ac:dyDescent="0.4">
      <c r="A4" s="1"/>
      <c r="B4" s="1"/>
      <c r="C4" s="1"/>
      <c r="D4" s="1"/>
    </row>
    <row r="5" spans="1:4" ht="21.75" thickBot="1" x14ac:dyDescent="0.4">
      <c r="A5" s="4" t="s">
        <v>2</v>
      </c>
      <c r="B5" s="4" t="s">
        <v>6</v>
      </c>
      <c r="C5" s="4" t="s">
        <v>4</v>
      </c>
      <c r="D5" s="4" t="s">
        <v>5</v>
      </c>
    </row>
    <row r="6" spans="1:4" x14ac:dyDescent="0.35">
      <c r="A6" s="2" t="s">
        <v>115</v>
      </c>
      <c r="B6" s="2" t="s">
        <v>117</v>
      </c>
      <c r="C6" s="86">
        <v>10</v>
      </c>
      <c r="D6" s="86">
        <f>D7+D13</f>
        <v>8.23</v>
      </c>
    </row>
    <row r="7" spans="1:4" x14ac:dyDescent="0.35">
      <c r="A7" s="3" t="s">
        <v>116</v>
      </c>
      <c r="B7" s="3" t="s">
        <v>382</v>
      </c>
      <c r="C7" s="6" t="s">
        <v>35</v>
      </c>
      <c r="D7" s="78">
        <v>4.1399999999999997</v>
      </c>
    </row>
    <row r="8" spans="1:4" x14ac:dyDescent="0.35">
      <c r="A8" s="3"/>
      <c r="B8" s="3" t="s">
        <v>118</v>
      </c>
      <c r="C8" s="3"/>
      <c r="D8" s="78"/>
    </row>
    <row r="9" spans="1:4" x14ac:dyDescent="0.35">
      <c r="A9" s="3"/>
      <c r="B9" s="3" t="s">
        <v>119</v>
      </c>
      <c r="C9" s="3"/>
      <c r="D9" s="78"/>
    </row>
    <row r="10" spans="1:4" x14ac:dyDescent="0.35">
      <c r="A10" s="3"/>
      <c r="B10" s="3" t="s">
        <v>120</v>
      </c>
      <c r="C10" s="3"/>
      <c r="D10" s="78"/>
    </row>
    <row r="11" spans="1:4" x14ac:dyDescent="0.35">
      <c r="A11" s="3"/>
      <c r="B11" s="3" t="s">
        <v>121</v>
      </c>
      <c r="C11" s="3"/>
      <c r="D11" s="78"/>
    </row>
    <row r="12" spans="1:4" x14ac:dyDescent="0.35">
      <c r="A12" s="3"/>
      <c r="B12" s="5" t="s">
        <v>122</v>
      </c>
      <c r="C12" s="5"/>
      <c r="D12" s="79"/>
    </row>
    <row r="13" spans="1:4" x14ac:dyDescent="0.35">
      <c r="A13" s="3"/>
      <c r="B13" s="3" t="s">
        <v>123</v>
      </c>
      <c r="C13" s="6" t="s">
        <v>35</v>
      </c>
      <c r="D13" s="78">
        <v>4.09</v>
      </c>
    </row>
    <row r="14" spans="1:4" x14ac:dyDescent="0.35">
      <c r="A14" s="3"/>
      <c r="B14" s="3" t="s">
        <v>124</v>
      </c>
      <c r="C14" s="3"/>
      <c r="D14" s="78"/>
    </row>
    <row r="15" spans="1:4" x14ac:dyDescent="0.35">
      <c r="A15" s="3"/>
      <c r="B15" s="3" t="s">
        <v>125</v>
      </c>
      <c r="C15" s="3"/>
      <c r="D15" s="78"/>
    </row>
    <row r="16" spans="1:4" x14ac:dyDescent="0.35">
      <c r="A16" s="3"/>
      <c r="B16" s="3" t="s">
        <v>119</v>
      </c>
      <c r="C16" s="3"/>
      <c r="D16" s="78"/>
    </row>
    <row r="17" spans="1:4" x14ac:dyDescent="0.35">
      <c r="A17" s="3"/>
      <c r="B17" s="3" t="s">
        <v>126</v>
      </c>
      <c r="C17" s="3"/>
      <c r="D17" s="78"/>
    </row>
    <row r="18" spans="1:4" x14ac:dyDescent="0.35">
      <c r="A18" s="3"/>
      <c r="B18" s="3" t="s">
        <v>127</v>
      </c>
      <c r="C18" s="6"/>
      <c r="D18" s="78"/>
    </row>
    <row r="19" spans="1:4" x14ac:dyDescent="0.35">
      <c r="A19" s="5"/>
      <c r="B19" s="5" t="s">
        <v>128</v>
      </c>
      <c r="C19" s="5"/>
      <c r="D19" s="79"/>
    </row>
    <row r="20" spans="1:4" x14ac:dyDescent="0.35">
      <c r="A20" s="3" t="s">
        <v>129</v>
      </c>
      <c r="B20" s="3" t="s">
        <v>132</v>
      </c>
      <c r="C20" s="87">
        <v>10</v>
      </c>
      <c r="D20" s="88">
        <f>D21+D27</f>
        <v>8.68</v>
      </c>
    </row>
    <row r="21" spans="1:4" x14ac:dyDescent="0.35">
      <c r="A21" s="3" t="s">
        <v>130</v>
      </c>
      <c r="B21" s="3" t="s">
        <v>133</v>
      </c>
      <c r="C21" s="6" t="s">
        <v>35</v>
      </c>
      <c r="D21" s="78">
        <v>4.3600000000000003</v>
      </c>
    </row>
    <row r="22" spans="1:4" x14ac:dyDescent="0.35">
      <c r="A22" s="3" t="s">
        <v>131</v>
      </c>
      <c r="B22" s="3" t="s">
        <v>134</v>
      </c>
      <c r="C22" s="3"/>
      <c r="D22" s="78"/>
    </row>
    <row r="23" spans="1:4" x14ac:dyDescent="0.35">
      <c r="A23" s="3"/>
      <c r="B23" s="3" t="s">
        <v>135</v>
      </c>
      <c r="C23" s="6"/>
      <c r="D23" s="78"/>
    </row>
    <row r="24" spans="1:4" x14ac:dyDescent="0.35">
      <c r="A24" s="3"/>
      <c r="B24" s="3" t="s">
        <v>136</v>
      </c>
      <c r="C24" s="3"/>
      <c r="D24" s="78" t="s">
        <v>3</v>
      </c>
    </row>
    <row r="25" spans="1:4" x14ac:dyDescent="0.35">
      <c r="A25" s="3"/>
      <c r="B25" s="3" t="s">
        <v>137</v>
      </c>
      <c r="C25" s="3"/>
      <c r="D25" s="78"/>
    </row>
    <row r="26" spans="1:4" x14ac:dyDescent="0.35">
      <c r="A26" s="3"/>
      <c r="B26" s="5" t="s">
        <v>138</v>
      </c>
      <c r="C26" s="5"/>
      <c r="D26" s="79"/>
    </row>
    <row r="27" spans="1:4" x14ac:dyDescent="0.35">
      <c r="A27" s="3"/>
      <c r="B27" s="3" t="s">
        <v>371</v>
      </c>
      <c r="C27" s="6" t="s">
        <v>35</v>
      </c>
      <c r="D27" s="78">
        <v>4.32</v>
      </c>
    </row>
    <row r="28" spans="1:4" x14ac:dyDescent="0.35">
      <c r="A28" s="3"/>
      <c r="B28" s="3" t="s">
        <v>372</v>
      </c>
      <c r="C28" s="3"/>
      <c r="D28" s="78"/>
    </row>
    <row r="29" spans="1:4" x14ac:dyDescent="0.35">
      <c r="A29" s="3"/>
      <c r="B29" s="3" t="s">
        <v>139</v>
      </c>
      <c r="C29" s="3"/>
      <c r="D29" s="78"/>
    </row>
    <row r="30" spans="1:4" x14ac:dyDescent="0.35">
      <c r="A30" s="5"/>
      <c r="B30" s="5" t="s">
        <v>140</v>
      </c>
      <c r="C30" s="5"/>
      <c r="D30" s="79"/>
    </row>
    <row r="31" spans="1:4" x14ac:dyDescent="0.35">
      <c r="A31" s="3" t="s">
        <v>141</v>
      </c>
      <c r="B31" s="3" t="s">
        <v>143</v>
      </c>
      <c r="C31" s="87">
        <v>10</v>
      </c>
      <c r="D31" s="88">
        <f>D32+D46</f>
        <v>8.59</v>
      </c>
    </row>
    <row r="32" spans="1:4" x14ac:dyDescent="0.35">
      <c r="A32" s="3" t="s">
        <v>130</v>
      </c>
      <c r="B32" s="3" t="s">
        <v>144</v>
      </c>
      <c r="C32" s="6" t="s">
        <v>35</v>
      </c>
      <c r="D32" s="78">
        <v>4.45</v>
      </c>
    </row>
    <row r="33" spans="1:4" x14ac:dyDescent="0.35">
      <c r="A33" s="3" t="s">
        <v>142</v>
      </c>
      <c r="B33" s="3" t="s">
        <v>145</v>
      </c>
      <c r="C33" s="7"/>
      <c r="D33" s="78"/>
    </row>
    <row r="34" spans="1:4" x14ac:dyDescent="0.35">
      <c r="A34" s="3"/>
      <c r="B34" s="3" t="s">
        <v>146</v>
      </c>
      <c r="C34" s="6"/>
      <c r="D34" s="78"/>
    </row>
    <row r="35" spans="1:4" x14ac:dyDescent="0.35">
      <c r="A35" s="3"/>
      <c r="B35" s="3" t="s">
        <v>147</v>
      </c>
      <c r="C35" s="3"/>
      <c r="D35" s="78"/>
    </row>
    <row r="36" spans="1:4" x14ac:dyDescent="0.35">
      <c r="A36" s="3"/>
      <c r="B36" s="3" t="s">
        <v>315</v>
      </c>
      <c r="C36" s="3"/>
      <c r="D36" s="78"/>
    </row>
    <row r="37" spans="1:4" x14ac:dyDescent="0.35">
      <c r="A37" s="3"/>
      <c r="B37" s="3" t="s">
        <v>316</v>
      </c>
      <c r="C37" s="3"/>
      <c r="D37" s="78"/>
    </row>
    <row r="38" spans="1:4" ht="21.75" thickBot="1" x14ac:dyDescent="0.4">
      <c r="A38" s="92"/>
      <c r="B38" s="92" t="s">
        <v>322</v>
      </c>
      <c r="C38" s="92"/>
      <c r="D38" s="93"/>
    </row>
    <row r="39" spans="1:4" ht="21.75" thickBot="1" x14ac:dyDescent="0.4">
      <c r="A39" s="13"/>
      <c r="B39" s="13"/>
      <c r="C39" s="13"/>
      <c r="D39" s="85">
        <v>11</v>
      </c>
    </row>
    <row r="40" spans="1:4" ht="21.75" thickBot="1" x14ac:dyDescent="0.4">
      <c r="A40" s="4" t="s">
        <v>2</v>
      </c>
      <c r="B40" s="4" t="s">
        <v>6</v>
      </c>
      <c r="C40" s="4" t="s">
        <v>4</v>
      </c>
      <c r="D40" s="4" t="s">
        <v>5</v>
      </c>
    </row>
    <row r="41" spans="1:4" x14ac:dyDescent="0.35">
      <c r="A41" s="3" t="s">
        <v>141</v>
      </c>
      <c r="B41" s="2" t="s">
        <v>317</v>
      </c>
      <c r="C41" s="2"/>
      <c r="D41" s="77"/>
    </row>
    <row r="42" spans="1:4" x14ac:dyDescent="0.35">
      <c r="A42" s="3" t="s">
        <v>130</v>
      </c>
      <c r="B42" s="3" t="s">
        <v>318</v>
      </c>
      <c r="C42" s="7"/>
      <c r="D42" s="7"/>
    </row>
    <row r="43" spans="1:4" x14ac:dyDescent="0.35">
      <c r="A43" s="3" t="s">
        <v>148</v>
      </c>
      <c r="B43" s="8" t="s">
        <v>319</v>
      </c>
      <c r="C43" s="6"/>
      <c r="D43" s="78"/>
    </row>
    <row r="44" spans="1:4" x14ac:dyDescent="0.35">
      <c r="A44" s="3"/>
      <c r="B44" s="3" t="s">
        <v>320</v>
      </c>
      <c r="C44" s="6"/>
      <c r="D44" s="78"/>
    </row>
    <row r="45" spans="1:4" x14ac:dyDescent="0.35">
      <c r="A45" s="3"/>
      <c r="B45" s="5" t="s">
        <v>321</v>
      </c>
      <c r="C45" s="5"/>
      <c r="D45" s="79"/>
    </row>
    <row r="46" spans="1:4" x14ac:dyDescent="0.35">
      <c r="A46" s="3"/>
      <c r="B46" s="3" t="s">
        <v>149</v>
      </c>
      <c r="C46" s="6" t="s">
        <v>35</v>
      </c>
      <c r="D46" s="78">
        <v>4.1399999999999997</v>
      </c>
    </row>
    <row r="47" spans="1:4" x14ac:dyDescent="0.35">
      <c r="A47" s="3"/>
      <c r="B47" s="3" t="s">
        <v>150</v>
      </c>
      <c r="C47" s="6"/>
      <c r="D47" s="78"/>
    </row>
    <row r="48" spans="1:4" x14ac:dyDescent="0.35">
      <c r="A48" s="3"/>
      <c r="B48" s="3" t="s">
        <v>151</v>
      </c>
      <c r="C48" s="3"/>
      <c r="D48" s="78"/>
    </row>
    <row r="49" spans="1:4" x14ac:dyDescent="0.35">
      <c r="A49" s="3"/>
      <c r="B49" s="3" t="s">
        <v>152</v>
      </c>
      <c r="C49" s="3"/>
      <c r="D49" s="78"/>
    </row>
    <row r="50" spans="1:4" x14ac:dyDescent="0.35">
      <c r="A50" s="5"/>
      <c r="B50" s="5" t="s">
        <v>153</v>
      </c>
      <c r="C50" s="5"/>
      <c r="D50" s="79"/>
    </row>
    <row r="51" spans="1:4" x14ac:dyDescent="0.35">
      <c r="A51" s="3" t="s">
        <v>154</v>
      </c>
      <c r="B51" s="3" t="s">
        <v>377</v>
      </c>
      <c r="C51" s="87">
        <v>10</v>
      </c>
      <c r="D51" s="89">
        <f>D52+D57</f>
        <v>8.36</v>
      </c>
    </row>
    <row r="52" spans="1:4" x14ac:dyDescent="0.35">
      <c r="A52" s="3" t="s">
        <v>155</v>
      </c>
      <c r="B52" s="3" t="s">
        <v>298</v>
      </c>
      <c r="C52" s="6" t="s">
        <v>35</v>
      </c>
      <c r="D52" s="78">
        <v>4.09</v>
      </c>
    </row>
    <row r="53" spans="1:4" x14ac:dyDescent="0.35">
      <c r="A53" s="3"/>
      <c r="B53" s="3" t="s">
        <v>294</v>
      </c>
      <c r="C53" s="3"/>
      <c r="D53" s="78"/>
    </row>
    <row r="54" spans="1:4" x14ac:dyDescent="0.35">
      <c r="A54" s="3"/>
      <c r="B54" s="3" t="s">
        <v>295</v>
      </c>
      <c r="C54" s="6"/>
      <c r="D54" s="78"/>
    </row>
    <row r="55" spans="1:4" x14ac:dyDescent="0.35">
      <c r="A55" s="3"/>
      <c r="B55" s="3" t="s">
        <v>296</v>
      </c>
      <c r="C55" s="3"/>
      <c r="D55" s="78"/>
    </row>
    <row r="56" spans="1:4" x14ac:dyDescent="0.35">
      <c r="A56" s="3"/>
      <c r="B56" s="5" t="s">
        <v>297</v>
      </c>
      <c r="C56" s="14"/>
      <c r="D56" s="79"/>
    </row>
    <row r="57" spans="1:4" x14ac:dyDescent="0.35">
      <c r="A57" s="3"/>
      <c r="B57" s="3" t="s">
        <v>383</v>
      </c>
      <c r="C57" s="6" t="s">
        <v>35</v>
      </c>
      <c r="D57" s="78">
        <v>4.2699999999999996</v>
      </c>
    </row>
    <row r="58" spans="1:4" x14ac:dyDescent="0.35">
      <c r="A58" s="3"/>
      <c r="B58" s="3" t="s">
        <v>156</v>
      </c>
      <c r="C58" s="3"/>
      <c r="D58" s="78"/>
    </row>
    <row r="59" spans="1:4" x14ac:dyDescent="0.35">
      <c r="A59" s="5"/>
      <c r="B59" s="5" t="s">
        <v>157</v>
      </c>
      <c r="C59" s="11"/>
      <c r="D59" s="79"/>
    </row>
    <row r="60" spans="1:4" x14ac:dyDescent="0.35">
      <c r="A60" s="3" t="s">
        <v>158</v>
      </c>
      <c r="B60" s="97" t="s">
        <v>9</v>
      </c>
      <c r="C60" s="87">
        <v>25</v>
      </c>
      <c r="D60" s="88">
        <f>D61+D70+D79+D88+D106</f>
        <v>21.77</v>
      </c>
    </row>
    <row r="61" spans="1:4" x14ac:dyDescent="0.35">
      <c r="A61" s="3" t="s">
        <v>159</v>
      </c>
      <c r="B61" s="3" t="s">
        <v>162</v>
      </c>
      <c r="C61" s="6" t="s">
        <v>35</v>
      </c>
      <c r="D61" s="78">
        <v>4.55</v>
      </c>
    </row>
    <row r="62" spans="1:4" x14ac:dyDescent="0.35">
      <c r="A62" s="3" t="s">
        <v>160</v>
      </c>
      <c r="B62" s="3" t="s">
        <v>163</v>
      </c>
      <c r="C62" s="3"/>
      <c r="D62" s="78"/>
    </row>
    <row r="63" spans="1:4" x14ac:dyDescent="0.35">
      <c r="A63" s="8" t="s">
        <v>161</v>
      </c>
      <c r="B63" s="3" t="s">
        <v>164</v>
      </c>
      <c r="C63" s="6"/>
      <c r="D63" s="78"/>
    </row>
    <row r="64" spans="1:4" x14ac:dyDescent="0.35">
      <c r="A64" s="8"/>
      <c r="B64" s="3" t="s">
        <v>165</v>
      </c>
      <c r="C64" s="3"/>
      <c r="D64" s="78"/>
    </row>
    <row r="65" spans="1:4" x14ac:dyDescent="0.35">
      <c r="A65" s="8"/>
      <c r="B65" s="3" t="s">
        <v>166</v>
      </c>
      <c r="C65" s="3"/>
      <c r="D65" s="78"/>
    </row>
    <row r="66" spans="1:4" x14ac:dyDescent="0.35">
      <c r="A66" s="8"/>
      <c r="B66" s="3" t="s">
        <v>167</v>
      </c>
      <c r="C66" s="6"/>
      <c r="D66" s="78"/>
    </row>
    <row r="67" spans="1:4" x14ac:dyDescent="0.35">
      <c r="A67" s="8"/>
      <c r="B67" s="3" t="s">
        <v>168</v>
      </c>
      <c r="C67" s="3"/>
      <c r="D67" s="78"/>
    </row>
    <row r="68" spans="1:4" x14ac:dyDescent="0.35">
      <c r="A68" s="8"/>
      <c r="B68" s="3" t="s">
        <v>169</v>
      </c>
      <c r="C68" s="3"/>
      <c r="D68" s="78"/>
    </row>
    <row r="69" spans="1:4" x14ac:dyDescent="0.35">
      <c r="A69" s="10"/>
      <c r="B69" s="5" t="s">
        <v>170</v>
      </c>
      <c r="C69" s="5"/>
      <c r="D69" s="79"/>
    </row>
    <row r="70" spans="1:4" x14ac:dyDescent="0.35">
      <c r="A70" s="8" t="s">
        <v>171</v>
      </c>
      <c r="B70" s="3" t="s">
        <v>299</v>
      </c>
      <c r="C70" s="6" t="s">
        <v>35</v>
      </c>
      <c r="D70" s="78">
        <v>4.3600000000000003</v>
      </c>
    </row>
    <row r="71" spans="1:4" x14ac:dyDescent="0.35">
      <c r="A71" s="8" t="s">
        <v>172</v>
      </c>
      <c r="B71" s="3" t="s">
        <v>300</v>
      </c>
      <c r="C71" s="7"/>
      <c r="D71" s="78"/>
    </row>
    <row r="72" spans="1:4" x14ac:dyDescent="0.35">
      <c r="A72" s="8"/>
      <c r="B72" s="3" t="s">
        <v>301</v>
      </c>
      <c r="C72" s="6"/>
      <c r="D72" s="78"/>
    </row>
    <row r="73" spans="1:4" x14ac:dyDescent="0.35">
      <c r="A73" s="8"/>
      <c r="B73" s="3" t="s">
        <v>302</v>
      </c>
      <c r="C73" s="3"/>
      <c r="D73" s="78"/>
    </row>
    <row r="74" spans="1:4" x14ac:dyDescent="0.35">
      <c r="A74" s="8"/>
      <c r="B74" s="3" t="s">
        <v>304</v>
      </c>
      <c r="C74" s="3"/>
      <c r="D74" s="78"/>
    </row>
    <row r="75" spans="1:4" x14ac:dyDescent="0.35">
      <c r="A75" s="8"/>
      <c r="B75" s="3" t="s">
        <v>305</v>
      </c>
      <c r="C75" s="3"/>
      <c r="D75" s="78"/>
    </row>
    <row r="76" spans="1:4" ht="21.75" thickBot="1" x14ac:dyDescent="0.4">
      <c r="A76" s="94"/>
      <c r="B76" s="92" t="s">
        <v>303</v>
      </c>
      <c r="C76" s="92"/>
      <c r="D76" s="93"/>
    </row>
    <row r="77" spans="1:4" ht="21.75" thickBot="1" x14ac:dyDescent="0.4">
      <c r="A77" s="12"/>
      <c r="B77" s="13"/>
      <c r="C77" s="13"/>
      <c r="D77" s="85">
        <v>12</v>
      </c>
    </row>
    <row r="78" spans="1:4" ht="21.75" thickBot="1" x14ac:dyDescent="0.4">
      <c r="A78" s="4" t="s">
        <v>2</v>
      </c>
      <c r="B78" s="4" t="s">
        <v>6</v>
      </c>
      <c r="C78" s="4" t="s">
        <v>4</v>
      </c>
      <c r="D78" s="4" t="s">
        <v>5</v>
      </c>
    </row>
    <row r="79" spans="1:4" x14ac:dyDescent="0.35">
      <c r="A79" s="8" t="s">
        <v>173</v>
      </c>
      <c r="B79" s="3" t="s">
        <v>176</v>
      </c>
      <c r="C79" s="6" t="s">
        <v>35</v>
      </c>
      <c r="D79" s="78">
        <v>4.09</v>
      </c>
    </row>
    <row r="80" spans="1:4" x14ac:dyDescent="0.35">
      <c r="A80" s="8" t="s">
        <v>174</v>
      </c>
      <c r="B80" s="3" t="s">
        <v>306</v>
      </c>
      <c r="C80" s="3"/>
      <c r="D80" s="78"/>
    </row>
    <row r="81" spans="1:4" x14ac:dyDescent="0.35">
      <c r="A81" s="8" t="s">
        <v>378</v>
      </c>
      <c r="B81" s="3" t="s">
        <v>307</v>
      </c>
      <c r="C81" s="3"/>
      <c r="D81" s="78"/>
    </row>
    <row r="82" spans="1:4" x14ac:dyDescent="0.35">
      <c r="A82" s="8" t="s">
        <v>175</v>
      </c>
      <c r="B82" s="3" t="s">
        <v>332</v>
      </c>
      <c r="C82" s="3"/>
      <c r="D82" s="78"/>
    </row>
    <row r="83" spans="1:4" x14ac:dyDescent="0.35">
      <c r="A83" s="8"/>
      <c r="B83" s="3" t="s">
        <v>177</v>
      </c>
      <c r="C83" s="3"/>
      <c r="D83" s="78"/>
    </row>
    <row r="84" spans="1:4" x14ac:dyDescent="0.35">
      <c r="A84" s="19"/>
      <c r="B84" s="8" t="s">
        <v>379</v>
      </c>
      <c r="C84" s="7"/>
      <c r="D84" s="7"/>
    </row>
    <row r="85" spans="1:4" x14ac:dyDescent="0.35">
      <c r="A85" s="3"/>
      <c r="B85" s="3" t="s">
        <v>323</v>
      </c>
      <c r="C85" s="6"/>
      <c r="D85" s="78"/>
    </row>
    <row r="86" spans="1:4" x14ac:dyDescent="0.35">
      <c r="A86" s="8"/>
      <c r="B86" s="3" t="s">
        <v>308</v>
      </c>
      <c r="C86" s="6"/>
      <c r="D86" s="78"/>
    </row>
    <row r="87" spans="1:4" x14ac:dyDescent="0.35">
      <c r="A87" s="10"/>
      <c r="B87" s="5" t="s">
        <v>309</v>
      </c>
      <c r="C87" s="5"/>
      <c r="D87" s="79"/>
    </row>
    <row r="88" spans="1:4" x14ac:dyDescent="0.35">
      <c r="A88" s="8" t="s">
        <v>178</v>
      </c>
      <c r="B88" s="3" t="s">
        <v>181</v>
      </c>
      <c r="C88" s="6" t="s">
        <v>35</v>
      </c>
      <c r="D88" s="101">
        <v>4.5</v>
      </c>
    </row>
    <row r="89" spans="1:4" x14ac:dyDescent="0.35">
      <c r="A89" s="8" t="s">
        <v>179</v>
      </c>
      <c r="B89" s="3" t="s">
        <v>182</v>
      </c>
      <c r="C89" s="3"/>
      <c r="D89" s="78"/>
    </row>
    <row r="90" spans="1:4" x14ac:dyDescent="0.35">
      <c r="A90" s="8" t="s">
        <v>180</v>
      </c>
      <c r="B90" s="3" t="s">
        <v>183</v>
      </c>
      <c r="C90" s="3"/>
      <c r="D90" s="78"/>
    </row>
    <row r="91" spans="1:4" x14ac:dyDescent="0.35">
      <c r="A91" s="8"/>
      <c r="B91" s="3" t="s">
        <v>324</v>
      </c>
      <c r="C91" s="6"/>
      <c r="D91" s="78"/>
    </row>
    <row r="92" spans="1:4" x14ac:dyDescent="0.35">
      <c r="A92" s="8"/>
      <c r="B92" s="3" t="s">
        <v>325</v>
      </c>
      <c r="C92" s="6"/>
      <c r="D92" s="78"/>
    </row>
    <row r="93" spans="1:4" x14ac:dyDescent="0.35">
      <c r="A93" s="8"/>
      <c r="B93" s="3" t="s">
        <v>326</v>
      </c>
      <c r="C93" s="3"/>
      <c r="D93" s="78"/>
    </row>
    <row r="94" spans="1:4" x14ac:dyDescent="0.35">
      <c r="A94" s="8"/>
      <c r="B94" s="3" t="s">
        <v>327</v>
      </c>
      <c r="C94" s="3"/>
      <c r="D94" s="78"/>
    </row>
    <row r="95" spans="1:4" x14ac:dyDescent="0.35">
      <c r="A95" s="8"/>
      <c r="B95" s="3" t="s">
        <v>328</v>
      </c>
      <c r="C95" s="3"/>
      <c r="D95" s="78"/>
    </row>
    <row r="96" spans="1:4" x14ac:dyDescent="0.35">
      <c r="A96" s="8"/>
      <c r="B96" s="3" t="s">
        <v>329</v>
      </c>
      <c r="C96" s="6"/>
      <c r="D96" s="78"/>
    </row>
    <row r="97" spans="1:4" x14ac:dyDescent="0.35">
      <c r="A97" s="8"/>
      <c r="B97" s="3" t="s">
        <v>330</v>
      </c>
      <c r="C97" s="6"/>
      <c r="D97" s="78"/>
    </row>
    <row r="98" spans="1:4" x14ac:dyDescent="0.35">
      <c r="A98" s="8"/>
      <c r="B98" s="3" t="s">
        <v>331</v>
      </c>
      <c r="C98" s="6"/>
      <c r="D98" s="78"/>
    </row>
    <row r="99" spans="1:4" x14ac:dyDescent="0.35">
      <c r="A99" s="8"/>
      <c r="B99" s="3" t="s">
        <v>184</v>
      </c>
      <c r="C99" s="3"/>
      <c r="D99" s="78"/>
    </row>
    <row r="100" spans="1:4" x14ac:dyDescent="0.35">
      <c r="A100" s="8"/>
      <c r="B100" s="3" t="s">
        <v>314</v>
      </c>
      <c r="C100" s="3"/>
      <c r="D100" s="78"/>
    </row>
    <row r="101" spans="1:4" x14ac:dyDescent="0.35">
      <c r="A101" s="8"/>
      <c r="B101" s="3" t="s">
        <v>185</v>
      </c>
      <c r="C101" s="3"/>
      <c r="D101" s="78"/>
    </row>
    <row r="102" spans="1:4" x14ac:dyDescent="0.35">
      <c r="A102" s="8"/>
      <c r="B102" s="3" t="s">
        <v>310</v>
      </c>
      <c r="C102" s="3"/>
      <c r="D102" s="78"/>
    </row>
    <row r="103" spans="1:4" x14ac:dyDescent="0.35">
      <c r="A103" s="8"/>
      <c r="B103" s="3" t="s">
        <v>311</v>
      </c>
      <c r="C103" s="6"/>
      <c r="D103" s="78"/>
    </row>
    <row r="104" spans="1:4" x14ac:dyDescent="0.35">
      <c r="A104" s="8"/>
      <c r="B104" s="3" t="s">
        <v>312</v>
      </c>
      <c r="C104" s="3"/>
      <c r="D104" s="78"/>
    </row>
    <row r="105" spans="1:4" x14ac:dyDescent="0.35">
      <c r="A105" s="10"/>
      <c r="B105" s="5" t="s">
        <v>313</v>
      </c>
      <c r="C105" s="5"/>
      <c r="D105" s="79"/>
    </row>
    <row r="106" spans="1:4" x14ac:dyDescent="0.35">
      <c r="A106" s="8" t="s">
        <v>186</v>
      </c>
      <c r="B106" s="3" t="s">
        <v>190</v>
      </c>
      <c r="C106" s="6" t="s">
        <v>35</v>
      </c>
      <c r="D106" s="78">
        <v>4.2699999999999996</v>
      </c>
    </row>
    <row r="107" spans="1:4" x14ac:dyDescent="0.35">
      <c r="A107" s="8" t="s">
        <v>187</v>
      </c>
      <c r="B107" s="3" t="s">
        <v>191</v>
      </c>
      <c r="C107" s="3"/>
      <c r="D107" s="78"/>
    </row>
    <row r="108" spans="1:4" x14ac:dyDescent="0.35">
      <c r="A108" s="8" t="s">
        <v>188</v>
      </c>
      <c r="B108" s="3" t="s">
        <v>192</v>
      </c>
      <c r="C108" s="6"/>
      <c r="D108" s="78"/>
    </row>
    <row r="109" spans="1:4" x14ac:dyDescent="0.35">
      <c r="A109" s="8" t="s">
        <v>189</v>
      </c>
      <c r="B109" s="3" t="s">
        <v>193</v>
      </c>
      <c r="C109" s="3"/>
      <c r="D109" s="78"/>
    </row>
    <row r="110" spans="1:4" x14ac:dyDescent="0.35">
      <c r="A110" s="8"/>
      <c r="B110" s="3" t="s">
        <v>194</v>
      </c>
      <c r="C110" s="3"/>
      <c r="D110" s="78"/>
    </row>
    <row r="111" spans="1:4" x14ac:dyDescent="0.35">
      <c r="A111" s="8"/>
      <c r="B111" s="3" t="s">
        <v>195</v>
      </c>
      <c r="C111" s="3"/>
      <c r="D111" s="78"/>
    </row>
    <row r="112" spans="1:4" x14ac:dyDescent="0.35">
      <c r="A112" s="8"/>
      <c r="B112" s="3" t="s">
        <v>196</v>
      </c>
      <c r="C112" s="3"/>
      <c r="D112" s="78"/>
    </row>
    <row r="113" spans="1:4" ht="21.75" thickBot="1" x14ac:dyDescent="0.4">
      <c r="A113" s="94"/>
      <c r="B113" s="92" t="s">
        <v>197</v>
      </c>
      <c r="C113" s="95"/>
      <c r="D113" s="93"/>
    </row>
    <row r="114" spans="1:4" x14ac:dyDescent="0.35">
      <c r="A114" s="12"/>
      <c r="B114" s="13"/>
      <c r="C114" s="17"/>
      <c r="D114" s="84"/>
    </row>
    <row r="115" spans="1:4" ht="21.75" thickBot="1" x14ac:dyDescent="0.4">
      <c r="A115" s="12"/>
      <c r="B115" s="13"/>
      <c r="C115" s="17"/>
      <c r="D115" s="85">
        <v>13</v>
      </c>
    </row>
    <row r="116" spans="1:4" ht="21.75" thickBot="1" x14ac:dyDescent="0.4">
      <c r="A116" s="4" t="s">
        <v>2</v>
      </c>
      <c r="B116" s="4" t="s">
        <v>6</v>
      </c>
      <c r="C116" s="4" t="s">
        <v>4</v>
      </c>
      <c r="D116" s="4" t="s">
        <v>5</v>
      </c>
    </row>
    <row r="117" spans="1:4" x14ac:dyDescent="0.35">
      <c r="A117" s="8" t="s">
        <v>198</v>
      </c>
      <c r="B117" s="8" t="s">
        <v>201</v>
      </c>
      <c r="C117" s="6"/>
      <c r="D117" s="7"/>
    </row>
    <row r="118" spans="1:4" x14ac:dyDescent="0.35">
      <c r="A118" s="8" t="s">
        <v>199</v>
      </c>
      <c r="B118" s="8" t="s">
        <v>202</v>
      </c>
      <c r="C118" s="7"/>
      <c r="D118" s="7"/>
    </row>
    <row r="119" spans="1:4" x14ac:dyDescent="0.35">
      <c r="A119" s="8" t="s">
        <v>200</v>
      </c>
      <c r="B119" s="8" t="s">
        <v>203</v>
      </c>
      <c r="C119" s="7"/>
      <c r="D119" s="7"/>
    </row>
    <row r="120" spans="1:4" x14ac:dyDescent="0.35">
      <c r="A120" s="7"/>
      <c r="B120" s="8" t="s">
        <v>204</v>
      </c>
      <c r="C120" s="7"/>
      <c r="D120" s="7"/>
    </row>
    <row r="121" spans="1:4" x14ac:dyDescent="0.35">
      <c r="A121" s="7"/>
      <c r="B121" s="8" t="s">
        <v>205</v>
      </c>
      <c r="C121" s="7"/>
      <c r="D121" s="7"/>
    </row>
    <row r="122" spans="1:4" x14ac:dyDescent="0.35">
      <c r="A122" s="7"/>
      <c r="B122" s="8" t="s">
        <v>206</v>
      </c>
      <c r="C122" s="7"/>
      <c r="D122" s="7"/>
    </row>
    <row r="123" spans="1:4" x14ac:dyDescent="0.35">
      <c r="A123" s="7"/>
      <c r="B123" s="8" t="s">
        <v>380</v>
      </c>
      <c r="C123" s="7"/>
      <c r="D123" s="7"/>
    </row>
    <row r="124" spans="1:4" x14ac:dyDescent="0.35">
      <c r="A124" s="7"/>
      <c r="B124" s="8" t="s">
        <v>207</v>
      </c>
      <c r="C124" s="7"/>
      <c r="D124" s="7"/>
    </row>
    <row r="125" spans="1:4" x14ac:dyDescent="0.35">
      <c r="A125" s="11"/>
      <c r="B125" s="10" t="s">
        <v>208</v>
      </c>
      <c r="C125" s="11"/>
      <c r="D125" s="11"/>
    </row>
    <row r="126" spans="1:4" x14ac:dyDescent="0.35">
      <c r="A126" s="8" t="s">
        <v>210</v>
      </c>
      <c r="B126" s="8" t="s">
        <v>217</v>
      </c>
      <c r="C126" s="88">
        <v>35</v>
      </c>
      <c r="D126" s="88">
        <f>D127+D133+D139+D145+D155+D162+D169</f>
        <v>30.72</v>
      </c>
    </row>
    <row r="127" spans="1:4" x14ac:dyDescent="0.35">
      <c r="A127" s="8" t="s">
        <v>211</v>
      </c>
      <c r="B127" s="8" t="s">
        <v>218</v>
      </c>
      <c r="C127" s="6" t="s">
        <v>35</v>
      </c>
      <c r="D127" s="78">
        <v>4.45</v>
      </c>
    </row>
    <row r="128" spans="1:4" x14ac:dyDescent="0.35">
      <c r="A128" s="8" t="s">
        <v>212</v>
      </c>
      <c r="B128" s="8" t="s">
        <v>219</v>
      </c>
      <c r="C128" s="7"/>
      <c r="D128" s="7"/>
    </row>
    <row r="129" spans="1:4" x14ac:dyDescent="0.35">
      <c r="A129" s="8" t="s">
        <v>213</v>
      </c>
      <c r="B129" s="8" t="s">
        <v>220</v>
      </c>
      <c r="C129" s="7"/>
      <c r="D129" s="7"/>
    </row>
    <row r="130" spans="1:4" x14ac:dyDescent="0.35">
      <c r="A130" s="8" t="s">
        <v>214</v>
      </c>
      <c r="B130" s="8" t="s">
        <v>333</v>
      </c>
      <c r="C130" s="7"/>
      <c r="D130" s="7"/>
    </row>
    <row r="131" spans="1:4" x14ac:dyDescent="0.35">
      <c r="A131" s="8" t="s">
        <v>215</v>
      </c>
      <c r="B131" s="8" t="s">
        <v>334</v>
      </c>
      <c r="C131" s="7"/>
      <c r="D131" s="7"/>
    </row>
    <row r="132" spans="1:4" x14ac:dyDescent="0.35">
      <c r="A132" s="10" t="s">
        <v>216</v>
      </c>
      <c r="B132" s="10"/>
      <c r="C132" s="11"/>
      <c r="D132" s="11"/>
    </row>
    <row r="133" spans="1:4" x14ac:dyDescent="0.35">
      <c r="A133" s="8" t="s">
        <v>232</v>
      </c>
      <c r="B133" s="8" t="s">
        <v>217</v>
      </c>
      <c r="C133" s="6" t="s">
        <v>35</v>
      </c>
      <c r="D133" s="78">
        <v>4.55</v>
      </c>
    </row>
    <row r="134" spans="1:4" x14ac:dyDescent="0.35">
      <c r="A134" s="8" t="s">
        <v>233</v>
      </c>
      <c r="B134" s="8" t="s">
        <v>221</v>
      </c>
      <c r="C134" s="7"/>
      <c r="D134" s="7"/>
    </row>
    <row r="135" spans="1:4" x14ac:dyDescent="0.35">
      <c r="A135" s="8" t="s">
        <v>234</v>
      </c>
      <c r="B135" s="8" t="s">
        <v>222</v>
      </c>
      <c r="C135" s="7"/>
      <c r="D135" s="7"/>
    </row>
    <row r="136" spans="1:4" x14ac:dyDescent="0.35">
      <c r="A136" s="8" t="s">
        <v>235</v>
      </c>
      <c r="B136" s="8" t="s">
        <v>223</v>
      </c>
      <c r="C136" s="7"/>
      <c r="D136" s="7"/>
    </row>
    <row r="137" spans="1:4" x14ac:dyDescent="0.35">
      <c r="A137" s="8"/>
      <c r="B137" s="8" t="s">
        <v>224</v>
      </c>
      <c r="C137" s="7"/>
      <c r="D137" s="7"/>
    </row>
    <row r="138" spans="1:4" x14ac:dyDescent="0.35">
      <c r="A138" s="10"/>
      <c r="B138" s="10" t="s">
        <v>225</v>
      </c>
      <c r="C138" s="11"/>
      <c r="D138" s="11"/>
    </row>
    <row r="139" spans="1:4" x14ac:dyDescent="0.35">
      <c r="A139" s="8" t="s">
        <v>226</v>
      </c>
      <c r="B139" s="8" t="s">
        <v>217</v>
      </c>
      <c r="C139" s="6" t="s">
        <v>35</v>
      </c>
      <c r="D139" s="78">
        <v>4.18</v>
      </c>
    </row>
    <row r="140" spans="1:4" x14ac:dyDescent="0.35">
      <c r="A140" s="8" t="s">
        <v>227</v>
      </c>
      <c r="B140" s="8" t="s">
        <v>221</v>
      </c>
      <c r="C140" s="7"/>
      <c r="D140" s="7"/>
    </row>
    <row r="141" spans="1:4" x14ac:dyDescent="0.35">
      <c r="A141" s="8" t="s">
        <v>228</v>
      </c>
      <c r="B141" s="8" t="s">
        <v>236</v>
      </c>
      <c r="C141" s="3"/>
      <c r="D141" s="78"/>
    </row>
    <row r="142" spans="1:4" x14ac:dyDescent="0.35">
      <c r="A142" s="8" t="s">
        <v>229</v>
      </c>
      <c r="B142" s="8" t="s">
        <v>237</v>
      </c>
      <c r="C142" s="3"/>
      <c r="D142" s="78"/>
    </row>
    <row r="143" spans="1:4" x14ac:dyDescent="0.35">
      <c r="A143" s="8" t="s">
        <v>230</v>
      </c>
      <c r="B143" s="8" t="s">
        <v>238</v>
      </c>
      <c r="C143" s="3"/>
      <c r="D143" s="78"/>
    </row>
    <row r="144" spans="1:4" x14ac:dyDescent="0.35">
      <c r="A144" s="10" t="s">
        <v>231</v>
      </c>
      <c r="B144" s="10"/>
      <c r="C144" s="5"/>
      <c r="D144" s="79"/>
    </row>
    <row r="145" spans="1:4" x14ac:dyDescent="0.35">
      <c r="A145" s="8" t="s">
        <v>239</v>
      </c>
      <c r="B145" s="8" t="s">
        <v>217</v>
      </c>
      <c r="C145" s="6" t="s">
        <v>35</v>
      </c>
      <c r="D145" s="78">
        <v>4.3600000000000003</v>
      </c>
    </row>
    <row r="146" spans="1:4" x14ac:dyDescent="0.35">
      <c r="A146" s="8" t="s">
        <v>240</v>
      </c>
      <c r="B146" s="8" t="s">
        <v>242</v>
      </c>
      <c r="C146" s="7"/>
      <c r="D146" s="7"/>
    </row>
    <row r="147" spans="1:4" x14ac:dyDescent="0.35">
      <c r="A147" s="8" t="s">
        <v>211</v>
      </c>
      <c r="B147" s="8" t="s">
        <v>243</v>
      </c>
      <c r="C147" s="6"/>
      <c r="D147" s="78"/>
    </row>
    <row r="148" spans="1:4" x14ac:dyDescent="0.35">
      <c r="A148" s="8" t="s">
        <v>241</v>
      </c>
      <c r="B148" s="8" t="s">
        <v>244</v>
      </c>
      <c r="C148" s="6"/>
      <c r="D148" s="78"/>
    </row>
    <row r="149" spans="1:4" ht="21.75" thickBot="1" x14ac:dyDescent="0.4">
      <c r="A149" s="94"/>
      <c r="B149" s="94" t="s">
        <v>245</v>
      </c>
      <c r="C149" s="92"/>
      <c r="D149" s="93"/>
    </row>
    <row r="150" spans="1:4" x14ac:dyDescent="0.35">
      <c r="A150" s="12"/>
      <c r="B150" s="12"/>
      <c r="C150" s="13"/>
      <c r="D150" s="84"/>
    </row>
    <row r="151" spans="1:4" x14ac:dyDescent="0.35">
      <c r="A151" s="12"/>
      <c r="B151" s="12"/>
      <c r="C151" s="13"/>
      <c r="D151" s="84"/>
    </row>
    <row r="152" spans="1:4" x14ac:dyDescent="0.35">
      <c r="A152" s="12"/>
      <c r="B152" s="12"/>
      <c r="C152" s="13"/>
      <c r="D152" s="84"/>
    </row>
    <row r="153" spans="1:4" ht="21.75" thickBot="1" x14ac:dyDescent="0.4">
      <c r="A153" s="12"/>
      <c r="B153" s="12"/>
      <c r="C153" s="13"/>
      <c r="D153" s="85">
        <v>14</v>
      </c>
    </row>
    <row r="154" spans="1:4" ht="21.75" thickBot="1" x14ac:dyDescent="0.4">
      <c r="A154" s="4" t="s">
        <v>2</v>
      </c>
      <c r="B154" s="4" t="s">
        <v>6</v>
      </c>
      <c r="C154" s="4" t="s">
        <v>4</v>
      </c>
      <c r="D154" s="4" t="s">
        <v>5</v>
      </c>
    </row>
    <row r="155" spans="1:4" x14ac:dyDescent="0.35">
      <c r="A155" s="8" t="s">
        <v>246</v>
      </c>
      <c r="B155" s="20" t="s">
        <v>335</v>
      </c>
      <c r="C155" s="6" t="s">
        <v>35</v>
      </c>
      <c r="D155" s="78">
        <v>4.45</v>
      </c>
    </row>
    <row r="156" spans="1:4" x14ac:dyDescent="0.35">
      <c r="A156" s="8" t="s">
        <v>227</v>
      </c>
      <c r="B156" s="20" t="s">
        <v>336</v>
      </c>
      <c r="C156" s="7"/>
      <c r="D156" s="7"/>
    </row>
    <row r="157" spans="1:4" x14ac:dyDescent="0.35">
      <c r="A157" s="8" t="s">
        <v>247</v>
      </c>
      <c r="B157" s="20" t="s">
        <v>341</v>
      </c>
      <c r="C157" s="7"/>
      <c r="D157" s="7"/>
    </row>
    <row r="158" spans="1:4" x14ac:dyDescent="0.35">
      <c r="A158" s="8" t="s">
        <v>248</v>
      </c>
      <c r="B158" s="20" t="s">
        <v>337</v>
      </c>
      <c r="C158" s="7"/>
      <c r="D158" s="7"/>
    </row>
    <row r="159" spans="1:4" x14ac:dyDescent="0.35">
      <c r="A159" s="8" t="s">
        <v>249</v>
      </c>
      <c r="B159" s="20" t="s">
        <v>338</v>
      </c>
      <c r="C159" s="7"/>
      <c r="D159" s="7"/>
    </row>
    <row r="160" spans="1:4" x14ac:dyDescent="0.35">
      <c r="A160" s="8" t="s">
        <v>250</v>
      </c>
      <c r="B160" s="20" t="s">
        <v>339</v>
      </c>
      <c r="C160" s="7"/>
      <c r="D160" s="7"/>
    </row>
    <row r="161" spans="1:4" x14ac:dyDescent="0.35">
      <c r="A161" s="10" t="s">
        <v>251</v>
      </c>
      <c r="B161" s="21" t="s">
        <v>340</v>
      </c>
      <c r="C161" s="11"/>
      <c r="D161" s="11"/>
    </row>
    <row r="162" spans="1:4" x14ac:dyDescent="0.35">
      <c r="A162" s="8" t="s">
        <v>253</v>
      </c>
      <c r="B162" s="20" t="s">
        <v>335</v>
      </c>
      <c r="C162" s="6" t="s">
        <v>35</v>
      </c>
      <c r="D162" s="78">
        <v>4.6399999999999997</v>
      </c>
    </row>
    <row r="163" spans="1:4" x14ac:dyDescent="0.35">
      <c r="A163" s="8" t="s">
        <v>227</v>
      </c>
      <c r="B163" s="20" t="s">
        <v>342</v>
      </c>
      <c r="C163" s="7"/>
      <c r="D163" s="7"/>
    </row>
    <row r="164" spans="1:4" x14ac:dyDescent="0.35">
      <c r="A164" s="8" t="s">
        <v>247</v>
      </c>
      <c r="B164" s="20" t="s">
        <v>343</v>
      </c>
      <c r="C164" s="7"/>
      <c r="D164" s="7"/>
    </row>
    <row r="165" spans="1:4" x14ac:dyDescent="0.35">
      <c r="A165" s="8" t="s">
        <v>254</v>
      </c>
      <c r="B165" s="20" t="s">
        <v>381</v>
      </c>
      <c r="C165" s="7"/>
      <c r="D165" s="7"/>
    </row>
    <row r="166" spans="1:4" x14ac:dyDescent="0.35">
      <c r="A166" s="8"/>
      <c r="B166" s="20" t="s">
        <v>344</v>
      </c>
      <c r="C166" s="7"/>
      <c r="D166" s="7"/>
    </row>
    <row r="167" spans="1:4" x14ac:dyDescent="0.35">
      <c r="A167" s="8"/>
      <c r="B167" s="20" t="s">
        <v>345</v>
      </c>
      <c r="C167" s="7"/>
      <c r="D167" s="7"/>
    </row>
    <row r="168" spans="1:4" x14ac:dyDescent="0.35">
      <c r="A168" s="10"/>
      <c r="B168" s="21" t="s">
        <v>334</v>
      </c>
      <c r="C168" s="11"/>
      <c r="D168" s="11"/>
    </row>
    <row r="169" spans="1:4" x14ac:dyDescent="0.35">
      <c r="A169" s="8" t="s">
        <v>255</v>
      </c>
      <c r="B169" s="20" t="s">
        <v>335</v>
      </c>
      <c r="C169" s="6" t="s">
        <v>35</v>
      </c>
      <c r="D169" s="78">
        <v>4.09</v>
      </c>
    </row>
    <row r="170" spans="1:4" x14ac:dyDescent="0.35">
      <c r="A170" s="8" t="s">
        <v>374</v>
      </c>
      <c r="B170" s="20" t="s">
        <v>342</v>
      </c>
      <c r="C170" s="7"/>
      <c r="D170" s="7"/>
    </row>
    <row r="171" spans="1:4" x14ac:dyDescent="0.35">
      <c r="A171" s="8" t="s">
        <v>209</v>
      </c>
      <c r="B171" s="20" t="s">
        <v>346</v>
      </c>
      <c r="C171" s="7"/>
      <c r="D171" s="7"/>
    </row>
    <row r="172" spans="1:4" x14ac:dyDescent="0.35">
      <c r="A172" s="8" t="s">
        <v>256</v>
      </c>
      <c r="B172" s="20" t="s">
        <v>347</v>
      </c>
      <c r="C172" s="7"/>
      <c r="D172" s="7"/>
    </row>
    <row r="173" spans="1:4" x14ac:dyDescent="0.35">
      <c r="A173" s="8" t="s">
        <v>257</v>
      </c>
      <c r="B173" s="20" t="s">
        <v>348</v>
      </c>
      <c r="C173" s="7"/>
      <c r="D173" s="7"/>
    </row>
    <row r="174" spans="1:4" x14ac:dyDescent="0.35">
      <c r="A174" s="8"/>
      <c r="B174" s="20" t="s">
        <v>349</v>
      </c>
      <c r="C174" s="7"/>
      <c r="D174" s="7"/>
    </row>
    <row r="175" spans="1:4" ht="21.75" thickBot="1" x14ac:dyDescent="0.4">
      <c r="A175" s="10"/>
      <c r="B175" s="21" t="s">
        <v>252</v>
      </c>
      <c r="C175" s="11"/>
      <c r="D175" s="11" t="s">
        <v>3</v>
      </c>
    </row>
    <row r="176" spans="1:4" ht="21.75" thickBot="1" x14ac:dyDescent="0.4">
      <c r="A176" s="90" t="s">
        <v>112</v>
      </c>
      <c r="B176" s="90" t="s">
        <v>113</v>
      </c>
      <c r="C176" s="90">
        <v>100</v>
      </c>
      <c r="D176" s="91">
        <f>D126+D60+D51+D31+D20+D6</f>
        <v>86.350000000000009</v>
      </c>
    </row>
    <row r="177" spans="1:4" x14ac:dyDescent="0.35">
      <c r="A177" s="18"/>
      <c r="B177" s="18"/>
      <c r="C177" s="18"/>
      <c r="D177" s="13"/>
    </row>
    <row r="178" spans="1:4" x14ac:dyDescent="0.35">
      <c r="A178" s="18"/>
      <c r="B178" s="18"/>
      <c r="C178" s="18"/>
      <c r="D178" s="13"/>
    </row>
    <row r="179" spans="1:4" x14ac:dyDescent="0.35">
      <c r="A179" s="18"/>
      <c r="B179" s="18"/>
      <c r="C179" s="18"/>
      <c r="D179" s="13"/>
    </row>
    <row r="180" spans="1:4" x14ac:dyDescent="0.35">
      <c r="A180" s="18"/>
      <c r="B180" s="18"/>
      <c r="C180" s="18"/>
      <c r="D180" s="13"/>
    </row>
    <row r="181" spans="1:4" x14ac:dyDescent="0.35">
      <c r="A181" s="18"/>
      <c r="B181" s="18"/>
      <c r="C181" s="18"/>
      <c r="D181" s="13"/>
    </row>
    <row r="182" spans="1:4" x14ac:dyDescent="0.35">
      <c r="A182" s="18"/>
      <c r="B182" s="18"/>
      <c r="C182" s="18"/>
      <c r="D182" s="13"/>
    </row>
    <row r="183" spans="1:4" x14ac:dyDescent="0.35">
      <c r="A183" s="18"/>
      <c r="B183" s="18"/>
      <c r="C183" s="18"/>
      <c r="D183" s="13"/>
    </row>
    <row r="184" spans="1:4" x14ac:dyDescent="0.35">
      <c r="A184" s="18"/>
      <c r="B184" s="18"/>
      <c r="C184" s="18"/>
      <c r="D184" s="13"/>
    </row>
    <row r="185" spans="1:4" x14ac:dyDescent="0.35">
      <c r="A185" s="18"/>
      <c r="B185" s="18"/>
      <c r="C185" s="18"/>
      <c r="D185" s="13"/>
    </row>
    <row r="186" spans="1:4" x14ac:dyDescent="0.35">
      <c r="A186" s="18"/>
      <c r="B186" s="18"/>
      <c r="C186" s="18"/>
      <c r="D186" s="13"/>
    </row>
    <row r="187" spans="1:4" x14ac:dyDescent="0.35">
      <c r="A187" s="18"/>
      <c r="B187" s="18"/>
      <c r="C187" s="18"/>
      <c r="D187" s="13"/>
    </row>
    <row r="188" spans="1:4" x14ac:dyDescent="0.35">
      <c r="A188" s="18"/>
      <c r="B188" s="18"/>
      <c r="C188" s="18"/>
      <c r="D188" s="13"/>
    </row>
    <row r="189" spans="1:4" x14ac:dyDescent="0.35">
      <c r="A189" s="12"/>
      <c r="B189" s="13"/>
      <c r="C189" s="13"/>
      <c r="D189" s="13"/>
    </row>
  </sheetData>
  <mergeCells count="2">
    <mergeCell ref="A2:D2"/>
    <mergeCell ref="A3:D3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view="pageBreakPreview" zoomScaleNormal="90" zoomScaleSheetLayoutView="100" workbookViewId="0">
      <selection activeCell="U12" sqref="U12"/>
    </sheetView>
  </sheetViews>
  <sheetFormatPr defaultRowHeight="21" x14ac:dyDescent="0.35"/>
  <cols>
    <col min="1" max="1" width="6.375" customWidth="1"/>
    <col min="2" max="5" width="4.625" customWidth="1"/>
    <col min="6" max="6" width="6.625" customWidth="1"/>
    <col min="7" max="10" width="4.625" customWidth="1"/>
    <col min="11" max="11" width="6.625" customWidth="1"/>
    <col min="12" max="23" width="4.625" customWidth="1"/>
    <col min="24" max="24" width="8.625" customWidth="1"/>
    <col min="25" max="25" width="9.125" customWidth="1"/>
    <col min="26" max="26" width="11.125" style="28" customWidth="1"/>
    <col min="27" max="41" width="4.625" customWidth="1"/>
  </cols>
  <sheetData>
    <row r="1" spans="1:26" x14ac:dyDescent="0.35">
      <c r="A1" s="108" t="s">
        <v>376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</row>
    <row r="2" spans="1:26" x14ac:dyDescent="0.35">
      <c r="A2" s="49"/>
      <c r="B2" s="103" t="s">
        <v>351</v>
      </c>
      <c r="C2" s="104"/>
      <c r="D2" s="104"/>
      <c r="E2" s="105"/>
      <c r="F2" s="50"/>
      <c r="G2" s="103" t="s">
        <v>352</v>
      </c>
      <c r="H2" s="104"/>
      <c r="I2" s="104"/>
      <c r="J2" s="105"/>
      <c r="K2" s="50"/>
      <c r="L2" s="103" t="s">
        <v>353</v>
      </c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5"/>
      <c r="X2" s="51"/>
      <c r="Y2" s="52"/>
    </row>
    <row r="3" spans="1:26" x14ac:dyDescent="0.35">
      <c r="A3" s="106" t="s">
        <v>350</v>
      </c>
      <c r="B3" s="53" t="s">
        <v>354</v>
      </c>
      <c r="C3" s="54" t="s">
        <v>355</v>
      </c>
      <c r="D3" s="54" t="s">
        <v>356</v>
      </c>
      <c r="E3" s="54" t="s">
        <v>357</v>
      </c>
      <c r="F3" s="55" t="s">
        <v>361</v>
      </c>
      <c r="G3" s="54" t="s">
        <v>358</v>
      </c>
      <c r="H3" s="54" t="s">
        <v>359</v>
      </c>
      <c r="I3" s="54" t="s">
        <v>355</v>
      </c>
      <c r="J3" s="54" t="s">
        <v>360</v>
      </c>
      <c r="K3" s="55" t="s">
        <v>363</v>
      </c>
      <c r="L3" s="56">
        <v>3.1</v>
      </c>
      <c r="M3" s="56">
        <v>3.2</v>
      </c>
      <c r="N3" s="56">
        <v>3.3</v>
      </c>
      <c r="O3" s="56">
        <v>3.4</v>
      </c>
      <c r="P3" s="56">
        <v>3.5</v>
      </c>
      <c r="Q3" s="56">
        <v>3.6</v>
      </c>
      <c r="R3" s="56">
        <v>3.7</v>
      </c>
      <c r="S3" s="56">
        <v>3.8</v>
      </c>
      <c r="T3" s="56">
        <v>3.9</v>
      </c>
      <c r="U3" s="57">
        <v>3.1</v>
      </c>
      <c r="V3" s="56">
        <v>3.11</v>
      </c>
      <c r="W3" s="56">
        <v>3.12</v>
      </c>
      <c r="X3" s="58" t="s">
        <v>364</v>
      </c>
      <c r="Y3" s="59" t="s">
        <v>112</v>
      </c>
      <c r="Z3" s="45"/>
    </row>
    <row r="4" spans="1:26" x14ac:dyDescent="0.35">
      <c r="A4" s="107"/>
      <c r="B4" s="60">
        <v>5</v>
      </c>
      <c r="C4" s="60">
        <v>5</v>
      </c>
      <c r="D4" s="60">
        <v>5</v>
      </c>
      <c r="E4" s="60">
        <v>5</v>
      </c>
      <c r="F4" s="61">
        <f t="shared" ref="F4" si="0">SUM(B4:E4)</f>
        <v>20</v>
      </c>
      <c r="G4" s="60">
        <v>5</v>
      </c>
      <c r="H4" s="60">
        <v>5</v>
      </c>
      <c r="I4" s="60">
        <v>5</v>
      </c>
      <c r="J4" s="60">
        <v>5</v>
      </c>
      <c r="K4" s="61">
        <f t="shared" ref="K4" si="1">SUM(G4:J4)</f>
        <v>20</v>
      </c>
      <c r="L4" s="60">
        <v>5</v>
      </c>
      <c r="M4" s="60">
        <v>5</v>
      </c>
      <c r="N4" s="60">
        <v>5</v>
      </c>
      <c r="O4" s="60">
        <v>5</v>
      </c>
      <c r="P4" s="60">
        <v>5</v>
      </c>
      <c r="Q4" s="60">
        <v>5</v>
      </c>
      <c r="R4" s="60">
        <v>5</v>
      </c>
      <c r="S4" s="60">
        <v>5</v>
      </c>
      <c r="T4" s="60">
        <v>5</v>
      </c>
      <c r="U4" s="60">
        <v>5</v>
      </c>
      <c r="V4" s="60">
        <v>5</v>
      </c>
      <c r="W4" s="60">
        <v>5</v>
      </c>
      <c r="X4" s="61">
        <f t="shared" ref="X4" si="2">SUM(L4:W4)</f>
        <v>60</v>
      </c>
      <c r="Y4" s="59">
        <f t="shared" ref="Y4:Y15" si="3">X4+K4+F4</f>
        <v>100</v>
      </c>
      <c r="Z4" s="45"/>
    </row>
    <row r="5" spans="1:26" x14ac:dyDescent="0.35">
      <c r="A5" s="62">
        <v>1</v>
      </c>
      <c r="B5" s="63">
        <v>4</v>
      </c>
      <c r="C5" s="63">
        <v>5</v>
      </c>
      <c r="D5" s="63">
        <v>4</v>
      </c>
      <c r="E5" s="63">
        <v>4</v>
      </c>
      <c r="F5" s="64">
        <f>E5+D5+C5+B5</f>
        <v>17</v>
      </c>
      <c r="G5" s="63">
        <v>5</v>
      </c>
      <c r="H5" s="63">
        <v>4</v>
      </c>
      <c r="I5" s="63">
        <v>4</v>
      </c>
      <c r="J5" s="63">
        <v>5</v>
      </c>
      <c r="K5" s="64">
        <f>J5+I5+H5+G5</f>
        <v>18</v>
      </c>
      <c r="L5" s="63">
        <v>5</v>
      </c>
      <c r="M5" s="63">
        <v>4</v>
      </c>
      <c r="N5" s="63">
        <v>5</v>
      </c>
      <c r="O5" s="63">
        <v>4</v>
      </c>
      <c r="P5" s="63">
        <v>5</v>
      </c>
      <c r="Q5" s="63">
        <v>4</v>
      </c>
      <c r="R5" s="63">
        <v>4</v>
      </c>
      <c r="S5" s="63">
        <v>4</v>
      </c>
      <c r="T5" s="63">
        <v>5</v>
      </c>
      <c r="U5" s="63">
        <v>4</v>
      </c>
      <c r="V5" s="63">
        <v>5</v>
      </c>
      <c r="W5" s="63">
        <v>5</v>
      </c>
      <c r="X5" s="65">
        <f>W5+V5+U5+T5+S5+R5+Q5+P5+O5+N5+M5+L5</f>
        <v>54</v>
      </c>
      <c r="Y5" s="66">
        <f t="shared" si="3"/>
        <v>89</v>
      </c>
      <c r="Z5" s="45"/>
    </row>
    <row r="6" spans="1:26" x14ac:dyDescent="0.35">
      <c r="A6" s="62">
        <v>2</v>
      </c>
      <c r="B6" s="67">
        <v>5</v>
      </c>
      <c r="C6" s="67">
        <v>5</v>
      </c>
      <c r="D6" s="67">
        <v>5</v>
      </c>
      <c r="E6" s="67">
        <v>5</v>
      </c>
      <c r="F6" s="68">
        <f>E6+D6+C6+B6</f>
        <v>20</v>
      </c>
      <c r="G6" s="67">
        <v>5</v>
      </c>
      <c r="H6" s="67">
        <v>5</v>
      </c>
      <c r="I6" s="67">
        <v>5</v>
      </c>
      <c r="J6" s="67">
        <v>5</v>
      </c>
      <c r="K6" s="68">
        <f>J6+I6+H6+G6</f>
        <v>20</v>
      </c>
      <c r="L6" s="67">
        <v>5</v>
      </c>
      <c r="M6" s="67">
        <v>5</v>
      </c>
      <c r="N6" s="67">
        <v>5</v>
      </c>
      <c r="O6" s="67">
        <v>5</v>
      </c>
      <c r="P6" s="67">
        <v>5</v>
      </c>
      <c r="Q6" s="67">
        <v>5</v>
      </c>
      <c r="R6" s="67">
        <v>5</v>
      </c>
      <c r="S6" s="67">
        <v>5</v>
      </c>
      <c r="T6" s="67">
        <v>5</v>
      </c>
      <c r="U6" s="67">
        <v>5</v>
      </c>
      <c r="V6" s="67">
        <v>5</v>
      </c>
      <c r="W6" s="67">
        <v>5</v>
      </c>
      <c r="X6" s="69">
        <f>W6+V6+U6+T6+S6+R6+Q6+P6+O6+N6+M6+L6</f>
        <v>60</v>
      </c>
      <c r="Y6" s="59">
        <f t="shared" si="3"/>
        <v>100</v>
      </c>
      <c r="Z6" s="45"/>
    </row>
    <row r="7" spans="1:26" x14ac:dyDescent="0.35">
      <c r="A7" s="62">
        <v>3</v>
      </c>
      <c r="B7" s="67">
        <v>5</v>
      </c>
      <c r="C7" s="67">
        <v>5</v>
      </c>
      <c r="D7" s="67">
        <v>5</v>
      </c>
      <c r="E7" s="67">
        <v>4</v>
      </c>
      <c r="F7" s="68">
        <f>E7+D7+C7+B7</f>
        <v>19</v>
      </c>
      <c r="G7" s="67">
        <v>4</v>
      </c>
      <c r="H7" s="67">
        <v>4</v>
      </c>
      <c r="I7" s="67">
        <v>4</v>
      </c>
      <c r="J7" s="67">
        <v>4</v>
      </c>
      <c r="K7" s="68">
        <f>J7+I7+H7+G7</f>
        <v>16</v>
      </c>
      <c r="L7" s="67">
        <v>4</v>
      </c>
      <c r="M7" s="67">
        <v>4</v>
      </c>
      <c r="N7" s="67">
        <v>4</v>
      </c>
      <c r="O7" s="67">
        <v>5</v>
      </c>
      <c r="P7" s="67">
        <v>5</v>
      </c>
      <c r="Q7" s="67">
        <v>4</v>
      </c>
      <c r="R7" s="67">
        <v>5</v>
      </c>
      <c r="S7" s="67">
        <v>5</v>
      </c>
      <c r="T7" s="67">
        <v>5</v>
      </c>
      <c r="U7" s="67">
        <v>4</v>
      </c>
      <c r="V7" s="67">
        <v>5</v>
      </c>
      <c r="W7" s="67">
        <v>5</v>
      </c>
      <c r="X7" s="69">
        <f>W7+V7+U7+T7+S7+R7+Q7+P7+O7+N7+M7+L7</f>
        <v>55</v>
      </c>
      <c r="Y7" s="59">
        <f t="shared" si="3"/>
        <v>90</v>
      </c>
      <c r="Z7" s="45"/>
    </row>
    <row r="8" spans="1:26" x14ac:dyDescent="0.35">
      <c r="A8" s="62">
        <v>4</v>
      </c>
      <c r="B8" s="67">
        <v>5</v>
      </c>
      <c r="C8" s="67">
        <v>5</v>
      </c>
      <c r="D8" s="67">
        <v>5</v>
      </c>
      <c r="E8" s="67">
        <v>5</v>
      </c>
      <c r="F8" s="68">
        <f>SUM(B8:E8)</f>
        <v>20</v>
      </c>
      <c r="G8" s="67">
        <v>5</v>
      </c>
      <c r="H8" s="67">
        <v>4</v>
      </c>
      <c r="I8" s="67">
        <v>4</v>
      </c>
      <c r="J8" s="67">
        <v>4</v>
      </c>
      <c r="K8" s="68">
        <f>SUM(G8:J8)</f>
        <v>17</v>
      </c>
      <c r="L8" s="67">
        <v>5</v>
      </c>
      <c r="M8" s="67">
        <v>5</v>
      </c>
      <c r="N8" s="67">
        <v>5</v>
      </c>
      <c r="O8" s="67">
        <v>5</v>
      </c>
      <c r="P8" s="67">
        <v>5</v>
      </c>
      <c r="Q8" s="67">
        <v>5</v>
      </c>
      <c r="R8" s="67">
        <v>5</v>
      </c>
      <c r="S8" s="67">
        <v>5</v>
      </c>
      <c r="T8" s="67">
        <v>5</v>
      </c>
      <c r="U8" s="67">
        <v>5</v>
      </c>
      <c r="V8" s="67">
        <v>5</v>
      </c>
      <c r="W8" s="67">
        <v>5</v>
      </c>
      <c r="X8" s="69">
        <f t="shared" ref="X8:X15" si="4">SUM(L8:W8)</f>
        <v>60</v>
      </c>
      <c r="Y8" s="59">
        <f t="shared" si="3"/>
        <v>97</v>
      </c>
      <c r="Z8" s="45"/>
    </row>
    <row r="9" spans="1:26" x14ac:dyDescent="0.35">
      <c r="A9" s="62">
        <v>5</v>
      </c>
      <c r="B9" s="67">
        <v>5</v>
      </c>
      <c r="C9" s="67">
        <v>5</v>
      </c>
      <c r="D9" s="67">
        <v>4.5</v>
      </c>
      <c r="E9" s="67">
        <v>5</v>
      </c>
      <c r="F9" s="68">
        <f t="shared" ref="F9:F15" si="5">E9+D9+C9+B9</f>
        <v>19.5</v>
      </c>
      <c r="G9" s="67">
        <v>5</v>
      </c>
      <c r="H9" s="67">
        <v>5</v>
      </c>
      <c r="I9" s="67">
        <v>4.5</v>
      </c>
      <c r="J9" s="67">
        <v>4.5</v>
      </c>
      <c r="K9" s="68">
        <f t="shared" ref="K9:K15" si="6">J9+I9+H9+G9</f>
        <v>19</v>
      </c>
      <c r="L9" s="67">
        <v>5</v>
      </c>
      <c r="M9" s="67">
        <v>5</v>
      </c>
      <c r="N9" s="67">
        <v>5</v>
      </c>
      <c r="O9" s="67">
        <v>5</v>
      </c>
      <c r="P9" s="67">
        <v>5</v>
      </c>
      <c r="Q9" s="67">
        <v>5</v>
      </c>
      <c r="R9" s="67">
        <v>5</v>
      </c>
      <c r="S9" s="67">
        <v>5</v>
      </c>
      <c r="T9" s="67">
        <v>5</v>
      </c>
      <c r="U9" s="67">
        <v>5</v>
      </c>
      <c r="V9" s="67">
        <v>5</v>
      </c>
      <c r="W9" s="67">
        <v>5</v>
      </c>
      <c r="X9" s="69">
        <f t="shared" si="4"/>
        <v>60</v>
      </c>
      <c r="Y9" s="59">
        <f t="shared" si="3"/>
        <v>98.5</v>
      </c>
      <c r="Z9" s="45"/>
    </row>
    <row r="10" spans="1:26" x14ac:dyDescent="0.35">
      <c r="A10" s="62">
        <v>6</v>
      </c>
      <c r="B10" s="67">
        <v>5</v>
      </c>
      <c r="C10" s="67">
        <v>5</v>
      </c>
      <c r="D10" s="67">
        <v>5</v>
      </c>
      <c r="E10" s="67">
        <v>5</v>
      </c>
      <c r="F10" s="68">
        <f t="shared" si="5"/>
        <v>20</v>
      </c>
      <c r="G10" s="67">
        <v>5</v>
      </c>
      <c r="H10" s="67">
        <v>4.5</v>
      </c>
      <c r="I10" s="67">
        <v>5</v>
      </c>
      <c r="J10" s="67">
        <v>5</v>
      </c>
      <c r="K10" s="68">
        <f t="shared" si="6"/>
        <v>19.5</v>
      </c>
      <c r="L10" s="67">
        <v>5</v>
      </c>
      <c r="M10" s="67">
        <v>4</v>
      </c>
      <c r="N10" s="67">
        <v>5</v>
      </c>
      <c r="O10" s="67">
        <v>5</v>
      </c>
      <c r="P10" s="67">
        <v>5</v>
      </c>
      <c r="Q10" s="67">
        <v>5</v>
      </c>
      <c r="R10" s="67">
        <v>5</v>
      </c>
      <c r="S10" s="67">
        <v>5</v>
      </c>
      <c r="T10" s="67">
        <v>5</v>
      </c>
      <c r="U10" s="67">
        <v>5</v>
      </c>
      <c r="V10" s="67">
        <v>5</v>
      </c>
      <c r="W10" s="67">
        <v>5</v>
      </c>
      <c r="X10" s="69">
        <f t="shared" si="4"/>
        <v>59</v>
      </c>
      <c r="Y10" s="59">
        <f t="shared" si="3"/>
        <v>98.5</v>
      </c>
      <c r="Z10" s="45"/>
    </row>
    <row r="11" spans="1:26" x14ac:dyDescent="0.35">
      <c r="A11" s="62">
        <v>7</v>
      </c>
      <c r="B11" s="67">
        <v>4</v>
      </c>
      <c r="C11" s="67">
        <v>4</v>
      </c>
      <c r="D11" s="67">
        <v>3</v>
      </c>
      <c r="E11" s="67">
        <v>2</v>
      </c>
      <c r="F11" s="68">
        <f t="shared" si="5"/>
        <v>13</v>
      </c>
      <c r="G11" s="67">
        <v>3</v>
      </c>
      <c r="H11" s="67">
        <v>3</v>
      </c>
      <c r="I11" s="67">
        <v>3</v>
      </c>
      <c r="J11" s="67">
        <v>3</v>
      </c>
      <c r="K11" s="68">
        <f t="shared" si="6"/>
        <v>12</v>
      </c>
      <c r="L11" s="67">
        <v>3</v>
      </c>
      <c r="M11" s="67">
        <v>3</v>
      </c>
      <c r="N11" s="67">
        <v>3</v>
      </c>
      <c r="O11" s="67">
        <v>4</v>
      </c>
      <c r="P11" s="67">
        <v>4</v>
      </c>
      <c r="Q11" s="67">
        <v>4</v>
      </c>
      <c r="R11" s="67">
        <v>3</v>
      </c>
      <c r="S11" s="67">
        <v>3</v>
      </c>
      <c r="T11" s="67">
        <v>3</v>
      </c>
      <c r="U11" s="67">
        <v>3</v>
      </c>
      <c r="V11" s="67">
        <v>3</v>
      </c>
      <c r="W11" s="67">
        <v>3</v>
      </c>
      <c r="X11" s="69">
        <f t="shared" si="4"/>
        <v>39</v>
      </c>
      <c r="Y11" s="59">
        <f t="shared" si="3"/>
        <v>64</v>
      </c>
      <c r="Z11" s="45"/>
    </row>
    <row r="12" spans="1:26" x14ac:dyDescent="0.35">
      <c r="A12" s="62">
        <v>8</v>
      </c>
      <c r="B12" s="67">
        <v>5</v>
      </c>
      <c r="C12" s="67">
        <v>5</v>
      </c>
      <c r="D12" s="67">
        <v>5</v>
      </c>
      <c r="E12" s="67">
        <v>5</v>
      </c>
      <c r="F12" s="68">
        <f t="shared" si="5"/>
        <v>20</v>
      </c>
      <c r="G12" s="67">
        <v>5</v>
      </c>
      <c r="H12" s="67">
        <v>4</v>
      </c>
      <c r="I12" s="67">
        <v>5</v>
      </c>
      <c r="J12" s="67">
        <v>5</v>
      </c>
      <c r="K12" s="68">
        <f t="shared" si="6"/>
        <v>19</v>
      </c>
      <c r="L12" s="67">
        <v>5</v>
      </c>
      <c r="M12" s="67">
        <v>5</v>
      </c>
      <c r="N12" s="67">
        <v>5</v>
      </c>
      <c r="O12" s="67">
        <v>3</v>
      </c>
      <c r="P12" s="67">
        <v>5</v>
      </c>
      <c r="Q12" s="67">
        <v>4</v>
      </c>
      <c r="R12" s="67">
        <v>4</v>
      </c>
      <c r="S12" s="67">
        <v>4</v>
      </c>
      <c r="T12" s="67">
        <v>5</v>
      </c>
      <c r="U12" s="67">
        <v>5</v>
      </c>
      <c r="V12" s="67">
        <v>5</v>
      </c>
      <c r="W12" s="67">
        <v>5</v>
      </c>
      <c r="X12" s="69">
        <f t="shared" si="4"/>
        <v>55</v>
      </c>
      <c r="Y12" s="59">
        <f t="shared" si="3"/>
        <v>94</v>
      </c>
      <c r="Z12" s="45"/>
    </row>
    <row r="13" spans="1:26" x14ac:dyDescent="0.35">
      <c r="A13" s="62">
        <v>9</v>
      </c>
      <c r="B13" s="67">
        <v>3</v>
      </c>
      <c r="C13" s="67">
        <v>3</v>
      </c>
      <c r="D13" s="67">
        <v>4</v>
      </c>
      <c r="E13" s="67">
        <v>2</v>
      </c>
      <c r="F13" s="68">
        <f t="shared" si="5"/>
        <v>12</v>
      </c>
      <c r="G13" s="67">
        <v>3</v>
      </c>
      <c r="H13" s="67">
        <v>4</v>
      </c>
      <c r="I13" s="67">
        <v>3</v>
      </c>
      <c r="J13" s="67">
        <v>4</v>
      </c>
      <c r="K13" s="68">
        <f t="shared" si="6"/>
        <v>14</v>
      </c>
      <c r="L13" s="67">
        <v>4</v>
      </c>
      <c r="M13" s="67">
        <v>3</v>
      </c>
      <c r="N13" s="67">
        <v>4</v>
      </c>
      <c r="O13" s="67">
        <v>3</v>
      </c>
      <c r="P13" s="67">
        <v>3</v>
      </c>
      <c r="Q13" s="67">
        <v>4</v>
      </c>
      <c r="R13" s="67">
        <v>3</v>
      </c>
      <c r="S13" s="67">
        <v>3</v>
      </c>
      <c r="T13" s="67">
        <v>4</v>
      </c>
      <c r="U13" s="67">
        <v>4</v>
      </c>
      <c r="V13" s="67">
        <v>3</v>
      </c>
      <c r="W13" s="67">
        <v>4</v>
      </c>
      <c r="X13" s="69">
        <f t="shared" si="4"/>
        <v>42</v>
      </c>
      <c r="Y13" s="59">
        <f t="shared" si="3"/>
        <v>68</v>
      </c>
      <c r="Z13" s="45"/>
    </row>
    <row r="14" spans="1:26" x14ac:dyDescent="0.35">
      <c r="A14" s="62">
        <v>10</v>
      </c>
      <c r="B14" s="67">
        <v>4</v>
      </c>
      <c r="C14" s="67">
        <v>4</v>
      </c>
      <c r="D14" s="67">
        <v>4</v>
      </c>
      <c r="E14" s="67">
        <v>4</v>
      </c>
      <c r="F14" s="68">
        <f t="shared" si="5"/>
        <v>16</v>
      </c>
      <c r="G14" s="67">
        <v>4</v>
      </c>
      <c r="H14" s="67">
        <v>4</v>
      </c>
      <c r="I14" s="67">
        <v>4</v>
      </c>
      <c r="J14" s="67">
        <v>4</v>
      </c>
      <c r="K14" s="68">
        <f t="shared" si="6"/>
        <v>16</v>
      </c>
      <c r="L14" s="67">
        <v>4</v>
      </c>
      <c r="M14" s="67">
        <v>4</v>
      </c>
      <c r="N14" s="67">
        <v>4</v>
      </c>
      <c r="O14" s="67">
        <v>4</v>
      </c>
      <c r="P14" s="67">
        <v>4</v>
      </c>
      <c r="Q14" s="67">
        <v>4</v>
      </c>
      <c r="R14" s="67">
        <v>4</v>
      </c>
      <c r="S14" s="67">
        <v>4</v>
      </c>
      <c r="T14" s="67">
        <v>4</v>
      </c>
      <c r="U14" s="67">
        <v>4</v>
      </c>
      <c r="V14" s="67">
        <v>4</v>
      </c>
      <c r="W14" s="67">
        <v>4</v>
      </c>
      <c r="X14" s="69">
        <f t="shared" si="4"/>
        <v>48</v>
      </c>
      <c r="Y14" s="59">
        <f t="shared" si="3"/>
        <v>80</v>
      </c>
      <c r="Z14" s="45"/>
    </row>
    <row r="15" spans="1:26" x14ac:dyDescent="0.35">
      <c r="A15" s="62">
        <v>11</v>
      </c>
      <c r="B15" s="67">
        <v>5</v>
      </c>
      <c r="C15" s="67">
        <v>4</v>
      </c>
      <c r="D15" s="67">
        <v>4</v>
      </c>
      <c r="E15" s="67">
        <v>4</v>
      </c>
      <c r="F15" s="68">
        <f t="shared" si="5"/>
        <v>17</v>
      </c>
      <c r="G15" s="67">
        <v>4</v>
      </c>
      <c r="H15" s="67">
        <v>4</v>
      </c>
      <c r="I15" s="67">
        <v>4</v>
      </c>
      <c r="J15" s="67">
        <v>4</v>
      </c>
      <c r="K15" s="68">
        <f t="shared" si="6"/>
        <v>16</v>
      </c>
      <c r="L15" s="67">
        <v>5</v>
      </c>
      <c r="M15" s="67">
        <v>4</v>
      </c>
      <c r="N15" s="67">
        <v>4</v>
      </c>
      <c r="O15" s="67">
        <v>4</v>
      </c>
      <c r="P15" s="67">
        <v>4</v>
      </c>
      <c r="Q15" s="67">
        <v>4</v>
      </c>
      <c r="R15" s="67">
        <v>5</v>
      </c>
      <c r="S15" s="67">
        <v>5</v>
      </c>
      <c r="T15" s="67">
        <v>4</v>
      </c>
      <c r="U15" s="67">
        <v>4</v>
      </c>
      <c r="V15" s="67">
        <v>4</v>
      </c>
      <c r="W15" s="67">
        <v>5</v>
      </c>
      <c r="X15" s="69">
        <f t="shared" si="4"/>
        <v>52</v>
      </c>
      <c r="Y15" s="59">
        <f t="shared" si="3"/>
        <v>85</v>
      </c>
      <c r="Z15" s="45"/>
    </row>
    <row r="16" spans="1:26" x14ac:dyDescent="0.35">
      <c r="A16" s="70" t="s">
        <v>362</v>
      </c>
      <c r="B16" s="59">
        <f t="shared" ref="B16:Y16" si="7">SUM(B5:B15)</f>
        <v>50</v>
      </c>
      <c r="C16" s="59">
        <f t="shared" si="7"/>
        <v>50</v>
      </c>
      <c r="D16" s="59">
        <f t="shared" si="7"/>
        <v>48.5</v>
      </c>
      <c r="E16" s="59">
        <f t="shared" si="7"/>
        <v>45</v>
      </c>
      <c r="F16" s="61">
        <f t="shared" si="7"/>
        <v>193.5</v>
      </c>
      <c r="G16" s="59">
        <f t="shared" si="7"/>
        <v>48</v>
      </c>
      <c r="H16" s="59">
        <f t="shared" si="7"/>
        <v>45.5</v>
      </c>
      <c r="I16" s="59">
        <f t="shared" si="7"/>
        <v>45.5</v>
      </c>
      <c r="J16" s="59">
        <f t="shared" si="7"/>
        <v>47.5</v>
      </c>
      <c r="K16" s="61">
        <f t="shared" si="7"/>
        <v>186.5</v>
      </c>
      <c r="L16" s="59">
        <f t="shared" si="7"/>
        <v>50</v>
      </c>
      <c r="M16" s="59">
        <f t="shared" si="7"/>
        <v>46</v>
      </c>
      <c r="N16" s="59">
        <f t="shared" si="7"/>
        <v>49</v>
      </c>
      <c r="O16" s="59">
        <f t="shared" si="7"/>
        <v>47</v>
      </c>
      <c r="P16" s="59">
        <f t="shared" si="7"/>
        <v>50</v>
      </c>
      <c r="Q16" s="59">
        <f t="shared" si="7"/>
        <v>48</v>
      </c>
      <c r="R16" s="59">
        <f t="shared" si="7"/>
        <v>48</v>
      </c>
      <c r="S16" s="59">
        <f t="shared" si="7"/>
        <v>48</v>
      </c>
      <c r="T16" s="59">
        <f t="shared" si="7"/>
        <v>50</v>
      </c>
      <c r="U16" s="59">
        <f t="shared" si="7"/>
        <v>48</v>
      </c>
      <c r="V16" s="59">
        <f t="shared" si="7"/>
        <v>49</v>
      </c>
      <c r="W16" s="59">
        <f t="shared" si="7"/>
        <v>51</v>
      </c>
      <c r="X16" s="71">
        <f t="shared" si="7"/>
        <v>584</v>
      </c>
      <c r="Y16" s="59">
        <f t="shared" si="7"/>
        <v>964</v>
      </c>
      <c r="Z16" s="45"/>
    </row>
    <row r="17" spans="1:25" x14ac:dyDescent="0.35">
      <c r="A17" s="73" t="s">
        <v>375</v>
      </c>
      <c r="B17" s="72">
        <f t="shared" ref="B17:Y17" si="8">B16/11</f>
        <v>4.5454545454545459</v>
      </c>
      <c r="C17" s="72">
        <f t="shared" si="8"/>
        <v>4.5454545454545459</v>
      </c>
      <c r="D17" s="72">
        <f t="shared" si="8"/>
        <v>4.4090909090909092</v>
      </c>
      <c r="E17" s="72">
        <f t="shared" si="8"/>
        <v>4.0909090909090908</v>
      </c>
      <c r="F17" s="72">
        <f t="shared" si="8"/>
        <v>17.59090909090909</v>
      </c>
      <c r="G17" s="72">
        <f t="shared" si="8"/>
        <v>4.3636363636363633</v>
      </c>
      <c r="H17" s="72">
        <f t="shared" si="8"/>
        <v>4.1363636363636367</v>
      </c>
      <c r="I17" s="72">
        <f t="shared" si="8"/>
        <v>4.1363636363636367</v>
      </c>
      <c r="J17" s="72">
        <f t="shared" si="8"/>
        <v>4.3181818181818183</v>
      </c>
      <c r="K17" s="72">
        <f t="shared" si="8"/>
        <v>16.954545454545453</v>
      </c>
      <c r="L17" s="72">
        <f t="shared" si="8"/>
        <v>4.5454545454545459</v>
      </c>
      <c r="M17" s="72">
        <f t="shared" si="8"/>
        <v>4.1818181818181817</v>
      </c>
      <c r="N17" s="72">
        <f t="shared" si="8"/>
        <v>4.4545454545454541</v>
      </c>
      <c r="O17" s="72">
        <f t="shared" si="8"/>
        <v>4.2727272727272725</v>
      </c>
      <c r="P17" s="72">
        <f t="shared" si="8"/>
        <v>4.5454545454545459</v>
      </c>
      <c r="Q17" s="72">
        <f t="shared" si="8"/>
        <v>4.3636363636363633</v>
      </c>
      <c r="R17" s="72">
        <f t="shared" si="8"/>
        <v>4.3636363636363633</v>
      </c>
      <c r="S17" s="72">
        <f t="shared" si="8"/>
        <v>4.3636363636363633</v>
      </c>
      <c r="T17" s="72">
        <f t="shared" si="8"/>
        <v>4.5454545454545459</v>
      </c>
      <c r="U17" s="72">
        <f t="shared" si="8"/>
        <v>4.3636363636363633</v>
      </c>
      <c r="V17" s="72">
        <f t="shared" si="8"/>
        <v>4.4545454545454541</v>
      </c>
      <c r="W17" s="72">
        <f t="shared" si="8"/>
        <v>4.6363636363636367</v>
      </c>
      <c r="X17" s="72">
        <f t="shared" si="8"/>
        <v>53.090909090909093</v>
      </c>
      <c r="Y17" s="72">
        <f t="shared" si="8"/>
        <v>87.63636363636364</v>
      </c>
    </row>
    <row r="18" spans="1:25" x14ac:dyDescent="0.3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x14ac:dyDescent="0.3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x14ac:dyDescent="0.3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x14ac:dyDescent="0.3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 x14ac:dyDescent="0.3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x14ac:dyDescent="0.3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x14ac:dyDescent="0.3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x14ac:dyDescent="0.3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x14ac:dyDescent="0.3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x14ac:dyDescent="0.3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x14ac:dyDescent="0.3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x14ac:dyDescent="0.3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x14ac:dyDescent="0.3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x14ac:dyDescent="0.3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x14ac:dyDescent="0.3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x14ac:dyDescent="0.3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x14ac:dyDescent="0.3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1:25" x14ac:dyDescent="0.3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x14ac:dyDescent="0.3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1:25" x14ac:dyDescent="0.3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spans="1:25" x14ac:dyDescent="0.3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 spans="1:25" x14ac:dyDescent="0.3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1:25" x14ac:dyDescent="0.3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x14ac:dyDescent="0.3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x14ac:dyDescent="0.3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x14ac:dyDescent="0.3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x14ac:dyDescent="0.3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5" x14ac:dyDescent="0.3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1:25" x14ac:dyDescent="0.3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</row>
    <row r="47" spans="1:25" x14ac:dyDescent="0.3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1:25" x14ac:dyDescent="0.3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1:25" x14ac:dyDescent="0.3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</row>
    <row r="50" spans="1:25" x14ac:dyDescent="0.3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</row>
    <row r="51" spans="1:25" x14ac:dyDescent="0.3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1:25" x14ac:dyDescent="0.3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1:25" x14ac:dyDescent="0.3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1:25" x14ac:dyDescent="0.3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</row>
    <row r="55" spans="1:25" x14ac:dyDescent="0.3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</row>
    <row r="56" spans="1:25" x14ac:dyDescent="0.3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1:25" x14ac:dyDescent="0.3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1:25" x14ac:dyDescent="0.3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1:25" x14ac:dyDescent="0.3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1:25" x14ac:dyDescent="0.3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1:25" x14ac:dyDescent="0.3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spans="1:25" x14ac:dyDescent="0.3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25" x14ac:dyDescent="0.3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25" x14ac:dyDescent="0.3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1:25" x14ac:dyDescent="0.3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  <row r="66" spans="1:25" x14ac:dyDescent="0.3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</row>
    <row r="67" spans="1:25" x14ac:dyDescent="0.3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5" x14ac:dyDescent="0.3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5" x14ac:dyDescent="0.3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5" x14ac:dyDescent="0.3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 x14ac:dyDescent="0.3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 x14ac:dyDescent="0.3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5" x14ac:dyDescent="0.3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5" x14ac:dyDescent="0.3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1:25" x14ac:dyDescent="0.3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</row>
    <row r="76" spans="1:25" x14ac:dyDescent="0.3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25" x14ac:dyDescent="0.3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</row>
  </sheetData>
  <mergeCells count="5">
    <mergeCell ref="B2:E2"/>
    <mergeCell ref="G2:J2"/>
    <mergeCell ref="L2:W2"/>
    <mergeCell ref="A3:A4"/>
    <mergeCell ref="A1:Y1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view="pageBreakPreview" zoomScale="90" zoomScaleNormal="85" zoomScaleSheetLayoutView="90" workbookViewId="0">
      <selection activeCell="AC17" sqref="AC17"/>
    </sheetView>
  </sheetViews>
  <sheetFormatPr defaultRowHeight="21" x14ac:dyDescent="0.35"/>
  <cols>
    <col min="1" max="1" width="7" customWidth="1"/>
    <col min="2" max="3" width="5.625" customWidth="1"/>
    <col min="4" max="4" width="8.625" customWidth="1"/>
    <col min="5" max="6" width="5.625" customWidth="1"/>
    <col min="7" max="7" width="8.625" customWidth="1"/>
    <col min="8" max="9" width="5.625" customWidth="1"/>
    <col min="10" max="10" width="8.625" customWidth="1"/>
    <col min="11" max="12" width="5.625" customWidth="1"/>
    <col min="13" max="13" width="8.625" customWidth="1"/>
    <col min="14" max="19" width="5.625" customWidth="1"/>
    <col min="20" max="20" width="8.625" customWidth="1"/>
    <col min="21" max="27" width="5.625" customWidth="1"/>
    <col min="28" max="29" width="6.625" customWidth="1"/>
  </cols>
  <sheetData>
    <row r="1" spans="1:30" s="98" customFormat="1" ht="24.95" customHeight="1" x14ac:dyDescent="0.35">
      <c r="A1" s="108" t="s">
        <v>161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30" x14ac:dyDescent="0.35">
      <c r="A2" s="24"/>
      <c r="B2" s="111" t="s">
        <v>351</v>
      </c>
      <c r="C2" s="112"/>
      <c r="D2" s="113"/>
      <c r="E2" s="111" t="s">
        <v>352</v>
      </c>
      <c r="F2" s="112"/>
      <c r="G2" s="113"/>
      <c r="H2" s="111" t="s">
        <v>353</v>
      </c>
      <c r="I2" s="112"/>
      <c r="J2" s="113"/>
      <c r="K2" s="111" t="s">
        <v>365</v>
      </c>
      <c r="L2" s="112"/>
      <c r="M2" s="113"/>
      <c r="N2" s="111" t="s">
        <v>367</v>
      </c>
      <c r="O2" s="112"/>
      <c r="P2" s="112"/>
      <c r="Q2" s="112"/>
      <c r="R2" s="112"/>
      <c r="S2" s="112"/>
      <c r="T2" s="113"/>
      <c r="U2" s="111" t="s">
        <v>373</v>
      </c>
      <c r="V2" s="112"/>
      <c r="W2" s="112"/>
      <c r="X2" s="112"/>
      <c r="Y2" s="112"/>
      <c r="Z2" s="112"/>
      <c r="AA2" s="113"/>
      <c r="AB2" s="24"/>
      <c r="AC2" s="24"/>
    </row>
    <row r="3" spans="1:30" x14ac:dyDescent="0.35">
      <c r="A3" s="118" t="s">
        <v>350</v>
      </c>
      <c r="B3" s="30" t="s">
        <v>358</v>
      </c>
      <c r="C3" s="31" t="s">
        <v>359</v>
      </c>
      <c r="D3" s="35" t="s">
        <v>361</v>
      </c>
      <c r="E3" s="31" t="s">
        <v>358</v>
      </c>
      <c r="F3" s="31" t="s">
        <v>359</v>
      </c>
      <c r="G3" s="36" t="s">
        <v>363</v>
      </c>
      <c r="H3" s="31" t="s">
        <v>358</v>
      </c>
      <c r="I3" s="31" t="s">
        <v>359</v>
      </c>
      <c r="J3" s="36" t="s">
        <v>364</v>
      </c>
      <c r="K3" s="31">
        <v>1</v>
      </c>
      <c r="L3" s="31">
        <v>2</v>
      </c>
      <c r="M3" s="36" t="s">
        <v>366</v>
      </c>
      <c r="N3" s="32">
        <v>5.0999999999999996</v>
      </c>
      <c r="O3" s="32">
        <v>5.2</v>
      </c>
      <c r="P3" s="32">
        <v>5.3</v>
      </c>
      <c r="Q3" s="32">
        <v>5.4</v>
      </c>
      <c r="R3" s="32">
        <v>5.5</v>
      </c>
      <c r="S3" s="32">
        <v>5.6</v>
      </c>
      <c r="T3" s="39" t="s">
        <v>368</v>
      </c>
      <c r="U3" s="32">
        <v>6.1</v>
      </c>
      <c r="V3" s="32">
        <v>6.2</v>
      </c>
      <c r="W3" s="37">
        <v>6.3</v>
      </c>
      <c r="X3" s="32">
        <v>6.4</v>
      </c>
      <c r="Y3" s="32">
        <v>6.5</v>
      </c>
      <c r="Z3" s="33">
        <v>6.6</v>
      </c>
      <c r="AA3" s="33">
        <v>6.7</v>
      </c>
      <c r="AB3" s="75" t="s">
        <v>369</v>
      </c>
      <c r="AC3" s="76" t="s">
        <v>112</v>
      </c>
      <c r="AD3" s="42"/>
    </row>
    <row r="4" spans="1:30" x14ac:dyDescent="0.35">
      <c r="A4" s="119"/>
      <c r="B4" s="34">
        <v>5</v>
      </c>
      <c r="C4" s="34">
        <v>5</v>
      </c>
      <c r="D4" s="35">
        <v>10</v>
      </c>
      <c r="E4" s="34">
        <v>5</v>
      </c>
      <c r="F4" s="34">
        <v>5</v>
      </c>
      <c r="G4" s="35">
        <v>10</v>
      </c>
      <c r="H4" s="34">
        <v>5</v>
      </c>
      <c r="I4" s="34">
        <v>5</v>
      </c>
      <c r="J4" s="35">
        <v>10</v>
      </c>
      <c r="K4" s="34">
        <v>5</v>
      </c>
      <c r="L4" s="34">
        <v>5</v>
      </c>
      <c r="M4" s="35">
        <v>10</v>
      </c>
      <c r="N4" s="34">
        <v>5</v>
      </c>
      <c r="O4" s="34">
        <v>5</v>
      </c>
      <c r="P4" s="34">
        <v>5</v>
      </c>
      <c r="Q4" s="34">
        <v>5</v>
      </c>
      <c r="R4" s="116">
        <v>5</v>
      </c>
      <c r="S4" s="117"/>
      <c r="T4" s="35">
        <f>SUM(N4:S4)</f>
        <v>25</v>
      </c>
      <c r="U4" s="34">
        <v>5</v>
      </c>
      <c r="V4" s="34">
        <v>5</v>
      </c>
      <c r="W4" s="34">
        <v>5</v>
      </c>
      <c r="X4" s="34">
        <v>5</v>
      </c>
      <c r="Y4" s="34">
        <v>5</v>
      </c>
      <c r="Z4" s="34">
        <v>5</v>
      </c>
      <c r="AA4" s="34">
        <v>5</v>
      </c>
      <c r="AB4" s="35">
        <f t="shared" ref="AB4" si="0">SUM(U4:AA4)</f>
        <v>35</v>
      </c>
      <c r="AC4" s="38">
        <f t="shared" ref="AC4" si="1">AB4+T4+M4+J4+G4+D4</f>
        <v>100</v>
      </c>
      <c r="AD4" s="42"/>
    </row>
    <row r="5" spans="1:30" x14ac:dyDescent="0.35">
      <c r="A5" s="43">
        <v>1</v>
      </c>
      <c r="B5" s="22">
        <v>4</v>
      </c>
      <c r="C5" s="22">
        <v>4</v>
      </c>
      <c r="D5" s="39">
        <f>B5+C5</f>
        <v>8</v>
      </c>
      <c r="E5" s="22">
        <v>5</v>
      </c>
      <c r="F5" s="22">
        <v>4</v>
      </c>
      <c r="G5" s="39">
        <f>E5+F5</f>
        <v>9</v>
      </c>
      <c r="H5" s="22">
        <v>4</v>
      </c>
      <c r="I5" s="22">
        <v>4</v>
      </c>
      <c r="J5" s="39">
        <f>H5+I5</f>
        <v>8</v>
      </c>
      <c r="K5" s="22">
        <v>4</v>
      </c>
      <c r="L5" s="22">
        <v>4</v>
      </c>
      <c r="M5" s="39">
        <f>K5+L5</f>
        <v>8</v>
      </c>
      <c r="N5" s="22">
        <v>4</v>
      </c>
      <c r="O5" s="22">
        <v>4</v>
      </c>
      <c r="P5" s="22">
        <v>4</v>
      </c>
      <c r="Q5" s="22">
        <v>5</v>
      </c>
      <c r="R5" s="111">
        <v>4</v>
      </c>
      <c r="S5" s="113"/>
      <c r="T5" s="39">
        <f>N5+O5+P5+Q5+R5</f>
        <v>21</v>
      </c>
      <c r="U5" s="22">
        <v>3</v>
      </c>
      <c r="V5" s="22">
        <v>4</v>
      </c>
      <c r="W5" s="22">
        <v>4</v>
      </c>
      <c r="X5" s="22">
        <v>5</v>
      </c>
      <c r="Y5" s="22">
        <v>5</v>
      </c>
      <c r="Z5" s="29">
        <v>5</v>
      </c>
      <c r="AA5" s="29">
        <v>3</v>
      </c>
      <c r="AB5" s="35">
        <f>U5+V5+W5+X5+Y5+Z5+AA5</f>
        <v>29</v>
      </c>
      <c r="AC5" s="38">
        <f t="shared" ref="AC5:AC15" si="2">AB5+T5+M5+J5+G5+D5</f>
        <v>83</v>
      </c>
      <c r="AD5" s="42"/>
    </row>
    <row r="6" spans="1:30" x14ac:dyDescent="0.35">
      <c r="A6" s="43">
        <v>2</v>
      </c>
      <c r="B6" s="23">
        <v>5</v>
      </c>
      <c r="C6" s="23">
        <v>5</v>
      </c>
      <c r="D6" s="35">
        <f>B6+C6</f>
        <v>10</v>
      </c>
      <c r="E6" s="23">
        <v>5</v>
      </c>
      <c r="F6" s="23">
        <v>5</v>
      </c>
      <c r="G6" s="35">
        <f>E6+F6</f>
        <v>10</v>
      </c>
      <c r="H6" s="23">
        <v>5</v>
      </c>
      <c r="I6" s="23">
        <v>5</v>
      </c>
      <c r="J6" s="35">
        <f>H6+I6</f>
        <v>10</v>
      </c>
      <c r="K6" s="23">
        <v>5</v>
      </c>
      <c r="L6" s="23">
        <v>5</v>
      </c>
      <c r="M6" s="35">
        <f>K6+L6</f>
        <v>10</v>
      </c>
      <c r="N6" s="23">
        <v>5</v>
      </c>
      <c r="O6" s="23">
        <v>5</v>
      </c>
      <c r="P6" s="23">
        <v>5</v>
      </c>
      <c r="Q6" s="23">
        <v>5</v>
      </c>
      <c r="R6" s="111">
        <v>5</v>
      </c>
      <c r="S6" s="113"/>
      <c r="T6" s="35">
        <f>R6+Q6+P6+O6+N6</f>
        <v>25</v>
      </c>
      <c r="U6" s="23">
        <v>5</v>
      </c>
      <c r="V6" s="23">
        <v>5</v>
      </c>
      <c r="W6" s="23">
        <v>5</v>
      </c>
      <c r="X6" s="23">
        <v>5</v>
      </c>
      <c r="Y6" s="23">
        <v>5</v>
      </c>
      <c r="Z6" s="40">
        <v>5</v>
      </c>
      <c r="AA6" s="40">
        <v>5</v>
      </c>
      <c r="AB6" s="35">
        <f>AA6+Z6+Y6+X6+W6+V6+U6</f>
        <v>35</v>
      </c>
      <c r="AC6" s="38">
        <f t="shared" si="2"/>
        <v>100</v>
      </c>
      <c r="AD6" s="42"/>
    </row>
    <row r="7" spans="1:30" x14ac:dyDescent="0.35">
      <c r="A7" s="43">
        <v>3</v>
      </c>
      <c r="B7" s="23">
        <v>4</v>
      </c>
      <c r="C7" s="23">
        <v>4</v>
      </c>
      <c r="D7" s="35">
        <f>B7+C7</f>
        <v>8</v>
      </c>
      <c r="E7" s="23">
        <v>5</v>
      </c>
      <c r="F7" s="23">
        <v>5</v>
      </c>
      <c r="G7" s="35">
        <f>F7+E7</f>
        <v>10</v>
      </c>
      <c r="H7" s="23">
        <v>4</v>
      </c>
      <c r="I7" s="23">
        <v>4</v>
      </c>
      <c r="J7" s="35">
        <f>I7+H7</f>
        <v>8</v>
      </c>
      <c r="K7" s="23">
        <v>4</v>
      </c>
      <c r="L7" s="23">
        <v>4</v>
      </c>
      <c r="M7" s="35">
        <f>L7+K7</f>
        <v>8</v>
      </c>
      <c r="N7" s="23">
        <v>5</v>
      </c>
      <c r="O7" s="23">
        <v>5</v>
      </c>
      <c r="P7" s="23">
        <v>4</v>
      </c>
      <c r="Q7" s="23">
        <v>5</v>
      </c>
      <c r="R7" s="111">
        <v>4</v>
      </c>
      <c r="S7" s="113"/>
      <c r="T7" s="35">
        <f>R7+Q7+P7+O7+N7</f>
        <v>23</v>
      </c>
      <c r="U7" s="23">
        <v>5</v>
      </c>
      <c r="V7" s="23">
        <v>5</v>
      </c>
      <c r="W7" s="23">
        <v>5</v>
      </c>
      <c r="X7" s="23">
        <v>5</v>
      </c>
      <c r="Y7" s="23">
        <v>5</v>
      </c>
      <c r="Z7" s="40">
        <v>5</v>
      </c>
      <c r="AA7" s="40">
        <v>5</v>
      </c>
      <c r="AB7" s="35">
        <f>AA7+Z7+Y7+X7+W7+V7+U7</f>
        <v>35</v>
      </c>
      <c r="AC7" s="38">
        <f t="shared" si="2"/>
        <v>92</v>
      </c>
      <c r="AD7" s="42"/>
    </row>
    <row r="8" spans="1:30" x14ac:dyDescent="0.35">
      <c r="A8" s="43">
        <v>4</v>
      </c>
      <c r="B8" s="23">
        <v>4</v>
      </c>
      <c r="C8" s="23">
        <v>4</v>
      </c>
      <c r="D8" s="35">
        <f>SUM(B8:C8)</f>
        <v>8</v>
      </c>
      <c r="E8" s="23">
        <v>4</v>
      </c>
      <c r="F8" s="23">
        <v>4</v>
      </c>
      <c r="G8" s="35">
        <f>SUM(E8:F8)</f>
        <v>8</v>
      </c>
      <c r="H8" s="23">
        <v>5</v>
      </c>
      <c r="I8" s="23">
        <v>5</v>
      </c>
      <c r="J8" s="35">
        <f>SUM(H8:I8)</f>
        <v>10</v>
      </c>
      <c r="K8" s="23">
        <v>4</v>
      </c>
      <c r="L8" s="23">
        <v>4</v>
      </c>
      <c r="M8" s="35">
        <f>SUM(K8:L8)</f>
        <v>8</v>
      </c>
      <c r="N8" s="23">
        <v>5</v>
      </c>
      <c r="O8" s="23">
        <v>5</v>
      </c>
      <c r="P8" s="23">
        <v>4</v>
      </c>
      <c r="Q8" s="23">
        <v>4</v>
      </c>
      <c r="R8" s="111">
        <v>4</v>
      </c>
      <c r="S8" s="113"/>
      <c r="T8" s="35">
        <f>SUM(N8:R8)</f>
        <v>22</v>
      </c>
      <c r="U8" s="23">
        <v>5</v>
      </c>
      <c r="V8" s="23">
        <v>5</v>
      </c>
      <c r="W8" s="23">
        <v>5</v>
      </c>
      <c r="X8" s="23">
        <v>5</v>
      </c>
      <c r="Y8" s="23">
        <v>5</v>
      </c>
      <c r="Z8" s="40">
        <v>5</v>
      </c>
      <c r="AA8" s="40">
        <v>5</v>
      </c>
      <c r="AB8" s="35">
        <f>SUM(U8:AA8)</f>
        <v>35</v>
      </c>
      <c r="AC8" s="38">
        <f t="shared" si="2"/>
        <v>91</v>
      </c>
      <c r="AD8" s="42"/>
    </row>
    <row r="9" spans="1:30" x14ac:dyDescent="0.35">
      <c r="A9" s="43">
        <v>5</v>
      </c>
      <c r="B9" s="23">
        <v>5</v>
      </c>
      <c r="C9" s="23">
        <v>5</v>
      </c>
      <c r="D9" s="35">
        <f>C9+B9</f>
        <v>10</v>
      </c>
      <c r="E9" s="23">
        <v>5</v>
      </c>
      <c r="F9" s="23">
        <v>4.5</v>
      </c>
      <c r="G9" s="35">
        <f>F9+E9</f>
        <v>9.5</v>
      </c>
      <c r="H9" s="23">
        <v>5</v>
      </c>
      <c r="I9" s="23">
        <v>4.5</v>
      </c>
      <c r="J9" s="35">
        <f>I9+H9</f>
        <v>9.5</v>
      </c>
      <c r="K9" s="23">
        <v>5</v>
      </c>
      <c r="L9" s="23">
        <v>5</v>
      </c>
      <c r="M9" s="35">
        <f>L9+K9</f>
        <v>10</v>
      </c>
      <c r="N9" s="23">
        <v>5</v>
      </c>
      <c r="O9" s="23">
        <v>5</v>
      </c>
      <c r="P9" s="23">
        <v>5</v>
      </c>
      <c r="Q9" s="23">
        <v>4.5</v>
      </c>
      <c r="R9" s="111">
        <v>5</v>
      </c>
      <c r="S9" s="113"/>
      <c r="T9" s="35">
        <f>R9+Q9+P9+O9+N9</f>
        <v>24.5</v>
      </c>
      <c r="U9" s="23">
        <v>5</v>
      </c>
      <c r="V9" s="23">
        <v>5</v>
      </c>
      <c r="W9" s="23">
        <v>5</v>
      </c>
      <c r="X9" s="23">
        <v>5</v>
      </c>
      <c r="Y9" s="23">
        <v>5</v>
      </c>
      <c r="Z9" s="40">
        <v>5</v>
      </c>
      <c r="AA9" s="40">
        <v>5</v>
      </c>
      <c r="AB9" s="35">
        <f>SUM(U9:AA9)</f>
        <v>35</v>
      </c>
      <c r="AC9" s="38">
        <f t="shared" si="2"/>
        <v>98.5</v>
      </c>
      <c r="AD9" s="42"/>
    </row>
    <row r="10" spans="1:30" x14ac:dyDescent="0.35">
      <c r="A10" s="43">
        <v>6</v>
      </c>
      <c r="B10" s="23">
        <v>4.5</v>
      </c>
      <c r="C10" s="23">
        <v>4</v>
      </c>
      <c r="D10" s="35">
        <f>C10+B10</f>
        <v>8.5</v>
      </c>
      <c r="E10" s="23">
        <v>5</v>
      </c>
      <c r="F10" s="23">
        <v>5</v>
      </c>
      <c r="G10" s="35">
        <f t="shared" ref="G10:G15" si="3">E10+F10</f>
        <v>10</v>
      </c>
      <c r="H10" s="23">
        <v>5</v>
      </c>
      <c r="I10" s="23">
        <v>5</v>
      </c>
      <c r="J10" s="35">
        <f>H10+I10</f>
        <v>10</v>
      </c>
      <c r="K10" s="23">
        <v>5</v>
      </c>
      <c r="L10" s="23">
        <v>5</v>
      </c>
      <c r="M10" s="35">
        <f>L10+K10</f>
        <v>10</v>
      </c>
      <c r="N10" s="23">
        <v>5</v>
      </c>
      <c r="O10" s="23">
        <v>4</v>
      </c>
      <c r="P10" s="23">
        <v>5</v>
      </c>
      <c r="Q10" s="23">
        <v>5</v>
      </c>
      <c r="R10" s="111">
        <v>5</v>
      </c>
      <c r="S10" s="113"/>
      <c r="T10" s="35">
        <f>R10+Q10+P10+O10+N10</f>
        <v>24</v>
      </c>
      <c r="U10" s="23">
        <v>5</v>
      </c>
      <c r="V10" s="23">
        <v>5</v>
      </c>
      <c r="W10" s="23">
        <v>4</v>
      </c>
      <c r="X10" s="23">
        <v>5</v>
      </c>
      <c r="Y10" s="23">
        <v>4</v>
      </c>
      <c r="Z10" s="40">
        <v>5</v>
      </c>
      <c r="AA10" s="40">
        <v>5</v>
      </c>
      <c r="AB10" s="35">
        <f>SUM(U10:AA10)</f>
        <v>33</v>
      </c>
      <c r="AC10" s="38">
        <f t="shared" si="2"/>
        <v>95.5</v>
      </c>
      <c r="AD10" s="42"/>
    </row>
    <row r="11" spans="1:30" x14ac:dyDescent="0.35">
      <c r="A11" s="43">
        <v>7</v>
      </c>
      <c r="B11" s="23">
        <v>3</v>
      </c>
      <c r="C11" s="23">
        <v>3</v>
      </c>
      <c r="D11" s="35">
        <f>B11+C11</f>
        <v>6</v>
      </c>
      <c r="E11" s="23">
        <v>3</v>
      </c>
      <c r="F11" s="23">
        <v>3</v>
      </c>
      <c r="G11" s="35">
        <f t="shared" si="3"/>
        <v>6</v>
      </c>
      <c r="H11" s="23">
        <v>3</v>
      </c>
      <c r="I11" s="23">
        <v>3</v>
      </c>
      <c r="J11" s="35">
        <f>H11+I11</f>
        <v>6</v>
      </c>
      <c r="K11" s="23">
        <v>3</v>
      </c>
      <c r="L11" s="23">
        <v>3</v>
      </c>
      <c r="M11" s="35">
        <f>K11+L11</f>
        <v>6</v>
      </c>
      <c r="N11" s="23">
        <v>3</v>
      </c>
      <c r="O11" s="23">
        <v>3</v>
      </c>
      <c r="P11" s="23">
        <v>3</v>
      </c>
      <c r="Q11" s="23">
        <v>3</v>
      </c>
      <c r="R11" s="111">
        <v>3</v>
      </c>
      <c r="S11" s="113"/>
      <c r="T11" s="35">
        <f>N11+O11+P11+Q11+R11</f>
        <v>15</v>
      </c>
      <c r="U11" s="23">
        <v>3</v>
      </c>
      <c r="V11" s="23">
        <v>4</v>
      </c>
      <c r="W11" s="23">
        <v>3</v>
      </c>
      <c r="X11" s="23">
        <v>3</v>
      </c>
      <c r="Y11" s="23">
        <v>3</v>
      </c>
      <c r="Z11" s="40">
        <v>3</v>
      </c>
      <c r="AA11" s="40">
        <v>3</v>
      </c>
      <c r="AB11" s="35">
        <f>SUM(U11:AA11)</f>
        <v>22</v>
      </c>
      <c r="AC11" s="38">
        <f t="shared" si="2"/>
        <v>61</v>
      </c>
      <c r="AD11" s="42"/>
    </row>
    <row r="12" spans="1:30" x14ac:dyDescent="0.35">
      <c r="A12" s="43">
        <v>8</v>
      </c>
      <c r="B12" s="23">
        <v>4</v>
      </c>
      <c r="C12" s="23">
        <v>4</v>
      </c>
      <c r="D12" s="35">
        <f>C12+B12</f>
        <v>8</v>
      </c>
      <c r="E12" s="23">
        <v>5</v>
      </c>
      <c r="F12" s="23">
        <v>5</v>
      </c>
      <c r="G12" s="35">
        <f t="shared" si="3"/>
        <v>10</v>
      </c>
      <c r="H12" s="23">
        <v>5</v>
      </c>
      <c r="I12" s="23">
        <v>3</v>
      </c>
      <c r="J12" s="35">
        <f>H12+I12</f>
        <v>8</v>
      </c>
      <c r="K12" s="23">
        <v>4</v>
      </c>
      <c r="L12" s="23">
        <v>5</v>
      </c>
      <c r="M12" s="35">
        <f>K12+L12</f>
        <v>9</v>
      </c>
      <c r="N12" s="23">
        <v>5</v>
      </c>
      <c r="O12" s="23">
        <v>5</v>
      </c>
      <c r="P12" s="23">
        <v>4</v>
      </c>
      <c r="Q12" s="23">
        <v>5</v>
      </c>
      <c r="R12" s="111">
        <v>5</v>
      </c>
      <c r="S12" s="113"/>
      <c r="T12" s="35">
        <f>R12+Q12+P12+O12+N12</f>
        <v>24</v>
      </c>
      <c r="U12" s="23">
        <v>5</v>
      </c>
      <c r="V12" s="23">
        <v>4</v>
      </c>
      <c r="W12" s="23">
        <v>3</v>
      </c>
      <c r="X12" s="23">
        <v>3</v>
      </c>
      <c r="Y12" s="23">
        <v>5</v>
      </c>
      <c r="Z12" s="40">
        <v>5</v>
      </c>
      <c r="AA12" s="40">
        <v>3</v>
      </c>
      <c r="AB12" s="35">
        <f>SUM(U12:AA12)</f>
        <v>28</v>
      </c>
      <c r="AC12" s="38">
        <f t="shared" si="2"/>
        <v>87</v>
      </c>
      <c r="AD12" s="42"/>
    </row>
    <row r="13" spans="1:30" x14ac:dyDescent="0.35">
      <c r="A13" s="43">
        <v>9</v>
      </c>
      <c r="B13" s="23">
        <v>4</v>
      </c>
      <c r="C13" s="23">
        <v>4</v>
      </c>
      <c r="D13" s="35">
        <f>B13+C13</f>
        <v>8</v>
      </c>
      <c r="E13" s="23">
        <v>3</v>
      </c>
      <c r="F13" s="23">
        <v>4</v>
      </c>
      <c r="G13" s="35">
        <f t="shared" si="3"/>
        <v>7</v>
      </c>
      <c r="H13" s="23">
        <v>4</v>
      </c>
      <c r="I13" s="23">
        <v>4</v>
      </c>
      <c r="J13" s="35">
        <f>I13+H13</f>
        <v>8</v>
      </c>
      <c r="K13" s="23">
        <v>3</v>
      </c>
      <c r="L13" s="23">
        <v>3</v>
      </c>
      <c r="M13" s="35">
        <f>K13+L13</f>
        <v>6</v>
      </c>
      <c r="N13" s="23">
        <v>4</v>
      </c>
      <c r="O13" s="23">
        <v>4</v>
      </c>
      <c r="P13" s="23">
        <v>3</v>
      </c>
      <c r="Q13" s="23">
        <v>4</v>
      </c>
      <c r="R13" s="111">
        <v>4</v>
      </c>
      <c r="S13" s="113"/>
      <c r="T13" s="35">
        <f>N13+O13+P13+Q13+R13</f>
        <v>19</v>
      </c>
      <c r="U13" s="23">
        <v>4</v>
      </c>
      <c r="V13" s="23">
        <v>4</v>
      </c>
      <c r="W13" s="23">
        <v>3</v>
      </c>
      <c r="X13" s="23">
        <v>4</v>
      </c>
      <c r="Y13" s="23">
        <v>4</v>
      </c>
      <c r="Z13" s="40">
        <v>4</v>
      </c>
      <c r="AA13" s="40">
        <v>3</v>
      </c>
      <c r="AB13" s="35">
        <f>U13+V13+W13+X13+Y13+Z13+AA13</f>
        <v>26</v>
      </c>
      <c r="AC13" s="38">
        <f t="shared" si="2"/>
        <v>74</v>
      </c>
      <c r="AD13" s="42"/>
    </row>
    <row r="14" spans="1:30" x14ac:dyDescent="0.35">
      <c r="A14" s="43">
        <v>10</v>
      </c>
      <c r="B14" s="23">
        <v>4</v>
      </c>
      <c r="C14" s="23">
        <v>4</v>
      </c>
      <c r="D14" s="35">
        <f>B14+C14</f>
        <v>8</v>
      </c>
      <c r="E14" s="23">
        <v>4</v>
      </c>
      <c r="F14" s="23">
        <v>4</v>
      </c>
      <c r="G14" s="35">
        <f t="shared" si="3"/>
        <v>8</v>
      </c>
      <c r="H14" s="23">
        <v>4</v>
      </c>
      <c r="I14" s="23">
        <v>4</v>
      </c>
      <c r="J14" s="35">
        <f>H14+I14</f>
        <v>8</v>
      </c>
      <c r="K14" s="23">
        <v>4</v>
      </c>
      <c r="L14" s="23">
        <v>4</v>
      </c>
      <c r="M14" s="35">
        <f>K14+L14</f>
        <v>8</v>
      </c>
      <c r="N14" s="23">
        <v>4</v>
      </c>
      <c r="O14" s="23">
        <v>4</v>
      </c>
      <c r="P14" s="23">
        <v>4</v>
      </c>
      <c r="Q14" s="23">
        <v>4</v>
      </c>
      <c r="R14" s="111">
        <v>4</v>
      </c>
      <c r="S14" s="113"/>
      <c r="T14" s="35">
        <f>R14+Q14+P14+O14+N14</f>
        <v>20</v>
      </c>
      <c r="U14" s="23">
        <v>4</v>
      </c>
      <c r="V14" s="23">
        <v>4</v>
      </c>
      <c r="W14" s="23">
        <v>4</v>
      </c>
      <c r="X14" s="23">
        <v>4</v>
      </c>
      <c r="Y14" s="23">
        <v>4</v>
      </c>
      <c r="Z14" s="40">
        <v>4</v>
      </c>
      <c r="AA14" s="40">
        <v>4</v>
      </c>
      <c r="AB14" s="35">
        <f>U14+V14+W14+X14+Y14+Z14+AA14</f>
        <v>28</v>
      </c>
      <c r="AC14" s="38">
        <f t="shared" si="2"/>
        <v>80</v>
      </c>
      <c r="AD14" s="42"/>
    </row>
    <row r="15" spans="1:30" x14ac:dyDescent="0.35">
      <c r="A15" s="43">
        <v>11</v>
      </c>
      <c r="B15" s="23">
        <v>4</v>
      </c>
      <c r="C15" s="23">
        <v>4</v>
      </c>
      <c r="D15" s="35">
        <f>B15+C15</f>
        <v>8</v>
      </c>
      <c r="E15" s="23">
        <v>4</v>
      </c>
      <c r="F15" s="23">
        <v>4</v>
      </c>
      <c r="G15" s="35">
        <f t="shared" si="3"/>
        <v>8</v>
      </c>
      <c r="H15" s="23">
        <v>5</v>
      </c>
      <c r="I15" s="23">
        <v>4</v>
      </c>
      <c r="J15" s="35">
        <f>H15+I15</f>
        <v>9</v>
      </c>
      <c r="K15" s="23">
        <v>4</v>
      </c>
      <c r="L15" s="23">
        <v>5</v>
      </c>
      <c r="M15" s="35">
        <f>K15+L15</f>
        <v>9</v>
      </c>
      <c r="N15" s="23">
        <v>5</v>
      </c>
      <c r="O15" s="23">
        <v>4</v>
      </c>
      <c r="P15" s="23">
        <v>4</v>
      </c>
      <c r="Q15" s="23">
        <v>5</v>
      </c>
      <c r="R15" s="111">
        <v>4</v>
      </c>
      <c r="S15" s="113"/>
      <c r="T15" s="35">
        <f>N15+O15+P15+Q15+R15</f>
        <v>22</v>
      </c>
      <c r="U15" s="23">
        <v>5</v>
      </c>
      <c r="V15" s="23">
        <v>5</v>
      </c>
      <c r="W15" s="23">
        <v>5</v>
      </c>
      <c r="X15" s="23">
        <v>4</v>
      </c>
      <c r="Y15" s="23">
        <v>4</v>
      </c>
      <c r="Z15" s="40">
        <v>5</v>
      </c>
      <c r="AA15" s="40">
        <v>4</v>
      </c>
      <c r="AB15" s="35">
        <f>U15+V15+W15+X15+Y15+Z15+AA15</f>
        <v>32</v>
      </c>
      <c r="AC15" s="38">
        <f t="shared" si="2"/>
        <v>88</v>
      </c>
      <c r="AD15" s="42"/>
    </row>
    <row r="16" spans="1:30" x14ac:dyDescent="0.35">
      <c r="A16" s="44"/>
      <c r="B16" s="38">
        <f t="shared" ref="B16:Q16" si="4">SUM(B5:B15)</f>
        <v>45.5</v>
      </c>
      <c r="C16" s="38">
        <f t="shared" si="4"/>
        <v>45</v>
      </c>
      <c r="D16" s="35">
        <f t="shared" si="4"/>
        <v>90.5</v>
      </c>
      <c r="E16" s="38">
        <f t="shared" si="4"/>
        <v>48</v>
      </c>
      <c r="F16" s="38">
        <f t="shared" si="4"/>
        <v>47.5</v>
      </c>
      <c r="G16" s="35">
        <f t="shared" si="4"/>
        <v>95.5</v>
      </c>
      <c r="H16" s="38">
        <f t="shared" si="4"/>
        <v>49</v>
      </c>
      <c r="I16" s="38">
        <f t="shared" si="4"/>
        <v>45.5</v>
      </c>
      <c r="J16" s="35">
        <f t="shared" si="4"/>
        <v>94.5</v>
      </c>
      <c r="K16" s="38">
        <f t="shared" si="4"/>
        <v>45</v>
      </c>
      <c r="L16" s="38">
        <f t="shared" si="4"/>
        <v>47</v>
      </c>
      <c r="M16" s="35">
        <f t="shared" si="4"/>
        <v>92</v>
      </c>
      <c r="N16" s="38">
        <f t="shared" si="4"/>
        <v>50</v>
      </c>
      <c r="O16" s="38">
        <f t="shared" si="4"/>
        <v>48</v>
      </c>
      <c r="P16" s="38">
        <f t="shared" si="4"/>
        <v>45</v>
      </c>
      <c r="Q16" s="38">
        <f t="shared" si="4"/>
        <v>49.5</v>
      </c>
      <c r="R16" s="114">
        <f>SUM(R5:S15)</f>
        <v>47</v>
      </c>
      <c r="S16" s="115"/>
      <c r="T16" s="35">
        <f t="shared" ref="T16:AA16" si="5">SUM(T5:T15)</f>
        <v>239.5</v>
      </c>
      <c r="U16" s="38">
        <f t="shared" si="5"/>
        <v>49</v>
      </c>
      <c r="V16" s="38">
        <f t="shared" si="5"/>
        <v>50</v>
      </c>
      <c r="W16" s="38">
        <f t="shared" si="5"/>
        <v>46</v>
      </c>
      <c r="X16" s="38">
        <f t="shared" si="5"/>
        <v>48</v>
      </c>
      <c r="Y16" s="38">
        <f t="shared" si="5"/>
        <v>49</v>
      </c>
      <c r="Z16" s="41">
        <f t="shared" si="5"/>
        <v>51</v>
      </c>
      <c r="AA16" s="41">
        <f t="shared" si="5"/>
        <v>45</v>
      </c>
      <c r="AB16" s="35">
        <f>AB5+AB6+AB7+AB8+AB9+AB10+AB11+AB12+AB13+AB14+AB15</f>
        <v>338</v>
      </c>
      <c r="AC16" s="38">
        <f>AC5+AC6+AC7+AC8+AC9+AC10+AC11+AC12+AC13+AC14+AC15</f>
        <v>950</v>
      </c>
      <c r="AD16" s="42"/>
    </row>
    <row r="17" spans="1:29" x14ac:dyDescent="0.35">
      <c r="A17" s="74" t="s">
        <v>375</v>
      </c>
      <c r="B17" s="47">
        <f t="shared" ref="B17:R17" si="6">B16/11</f>
        <v>4.1363636363636367</v>
      </c>
      <c r="C17" s="47">
        <f t="shared" si="6"/>
        <v>4.0909090909090908</v>
      </c>
      <c r="D17" s="46">
        <f t="shared" si="6"/>
        <v>8.2272727272727266</v>
      </c>
      <c r="E17" s="47">
        <f t="shared" si="6"/>
        <v>4.3636363636363633</v>
      </c>
      <c r="F17" s="47">
        <f t="shared" si="6"/>
        <v>4.3181818181818183</v>
      </c>
      <c r="G17" s="46">
        <f t="shared" si="6"/>
        <v>8.6818181818181817</v>
      </c>
      <c r="H17" s="47">
        <f t="shared" si="6"/>
        <v>4.4545454545454541</v>
      </c>
      <c r="I17" s="47">
        <f t="shared" si="6"/>
        <v>4.1363636363636367</v>
      </c>
      <c r="J17" s="46">
        <f t="shared" si="6"/>
        <v>8.5909090909090917</v>
      </c>
      <c r="K17" s="47">
        <f t="shared" si="6"/>
        <v>4.0909090909090908</v>
      </c>
      <c r="L17" s="47">
        <f t="shared" si="6"/>
        <v>4.2727272727272725</v>
      </c>
      <c r="M17" s="46">
        <f t="shared" si="6"/>
        <v>8.3636363636363633</v>
      </c>
      <c r="N17" s="47">
        <f t="shared" si="6"/>
        <v>4.5454545454545459</v>
      </c>
      <c r="O17" s="47">
        <f t="shared" si="6"/>
        <v>4.3636363636363633</v>
      </c>
      <c r="P17" s="47">
        <f t="shared" si="6"/>
        <v>4.0909090909090908</v>
      </c>
      <c r="Q17" s="47">
        <f t="shared" si="6"/>
        <v>4.5</v>
      </c>
      <c r="R17" s="109">
        <f t="shared" si="6"/>
        <v>4.2727272727272725</v>
      </c>
      <c r="S17" s="110"/>
      <c r="T17" s="46">
        <f t="shared" ref="T17:AC17" si="7">T16/11</f>
        <v>21.772727272727273</v>
      </c>
      <c r="U17" s="47">
        <f t="shared" si="7"/>
        <v>4.4545454545454541</v>
      </c>
      <c r="V17" s="47">
        <f t="shared" si="7"/>
        <v>4.5454545454545459</v>
      </c>
      <c r="W17" s="47">
        <f t="shared" si="7"/>
        <v>4.1818181818181817</v>
      </c>
      <c r="X17" s="47">
        <f t="shared" si="7"/>
        <v>4.3636363636363633</v>
      </c>
      <c r="Y17" s="47">
        <f t="shared" si="7"/>
        <v>4.4545454545454541</v>
      </c>
      <c r="Z17" s="47">
        <f t="shared" si="7"/>
        <v>4.6363636363636367</v>
      </c>
      <c r="AA17" s="47">
        <f t="shared" si="7"/>
        <v>4.0909090909090908</v>
      </c>
      <c r="AB17" s="46">
        <f t="shared" si="7"/>
        <v>30.727272727272727</v>
      </c>
      <c r="AC17" s="46">
        <f t="shared" si="7"/>
        <v>86.36363636363636</v>
      </c>
    </row>
    <row r="19" spans="1:29" x14ac:dyDescent="0.35">
      <c r="AC19" s="48"/>
    </row>
  </sheetData>
  <mergeCells count="22">
    <mergeCell ref="A1:AC1"/>
    <mergeCell ref="A3:A4"/>
    <mergeCell ref="B2:D2"/>
    <mergeCell ref="E2:G2"/>
    <mergeCell ref="H2:J2"/>
    <mergeCell ref="K2:M2"/>
    <mergeCell ref="R17:S17"/>
    <mergeCell ref="U2:AA2"/>
    <mergeCell ref="R13:S13"/>
    <mergeCell ref="R14:S14"/>
    <mergeCell ref="R15:S15"/>
    <mergeCell ref="R16:S16"/>
    <mergeCell ref="R4:S4"/>
    <mergeCell ref="R5:S5"/>
    <mergeCell ref="R6:S6"/>
    <mergeCell ref="R7:S7"/>
    <mergeCell ref="R8:S8"/>
    <mergeCell ref="R9:S9"/>
    <mergeCell ref="R10:S10"/>
    <mergeCell ref="R11:S11"/>
    <mergeCell ref="R12:S12"/>
    <mergeCell ref="N2:T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ติดตามยุทธศาสตร์</vt:lpstr>
      <vt:lpstr>ติดตามโครงการ</vt:lpstr>
      <vt:lpstr>สรุปคะแนน ยุทธศาสตร์</vt:lpstr>
      <vt:lpstr>สรุปคะแนนโครงการ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2023-12-01T06:29:11Z</cp:lastPrinted>
  <dcterms:created xsi:type="dcterms:W3CDTF">2022-09-30T05:23:18Z</dcterms:created>
  <dcterms:modified xsi:type="dcterms:W3CDTF">2023-12-01T06:29:13Z</dcterms:modified>
</cp:coreProperties>
</file>