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d\1 Jinjuta\2.แผนดำเนินงาน\รูปเล่ม 68 (ล่าสุด)\"/>
    </mc:Choice>
  </mc:AlternateContent>
  <xr:revisionPtr revIDLastSave="0" documentId="13_ncr:1_{B976987A-F720-4B94-8BC9-30AE8980648F}" xr6:coauthVersionLast="47" xr6:coauthVersionMax="47" xr10:uidLastSave="{00000000-0000-0000-0000-000000000000}"/>
  <bookViews>
    <workbookView xWindow="-120" yWindow="-120" windowWidth="24240" windowHeight="13140" activeTab="3" xr2:uid="{00000000-000D-0000-FFFF-FFFF00000000}"/>
  </bookViews>
  <sheets>
    <sheet name="ตารางที่ 1" sheetId="1" r:id="rId1"/>
    <sheet name="ตารางที่ 2" sheetId="12" r:id="rId2"/>
    <sheet name="ตารางที่ 3" sheetId="13" r:id="rId3"/>
    <sheet name="ตารางที่ 4" sheetId="14" r:id="rId4"/>
  </sheets>
  <calcPr calcId="191029"/>
</workbook>
</file>

<file path=xl/calcChain.xml><?xml version="1.0" encoding="utf-8"?>
<calcChain xmlns="http://schemas.openxmlformats.org/spreadsheetml/2006/main">
  <c r="H27" i="14" l="1"/>
  <c r="H21" i="14"/>
  <c r="H15" i="14"/>
  <c r="H12" i="14"/>
  <c r="F27" i="14"/>
  <c r="D27" i="14"/>
  <c r="E26" i="13"/>
  <c r="C26" i="13"/>
  <c r="E32" i="12"/>
  <c r="C32" i="12"/>
  <c r="E17" i="12"/>
  <c r="E65" i="1"/>
  <c r="F65" i="1"/>
  <c r="G50" i="1"/>
  <c r="G77" i="1"/>
  <c r="C65" i="1"/>
  <c r="D65" i="1"/>
  <c r="E21" i="12"/>
  <c r="F15" i="13"/>
  <c r="G60" i="1"/>
  <c r="G58" i="1"/>
</calcChain>
</file>

<file path=xl/sharedStrings.xml><?xml version="1.0" encoding="utf-8"?>
<sst xmlns="http://schemas.openxmlformats.org/spreadsheetml/2006/main" count="207" uniqueCount="95">
  <si>
    <t>แผนงาน</t>
  </si>
  <si>
    <t>โครงการที่</t>
  </si>
  <si>
    <t>ดำเนินการ</t>
  </si>
  <si>
    <t>จำนวน</t>
  </si>
  <si>
    <t>งบประมาณ</t>
  </si>
  <si>
    <t>(บาท)</t>
  </si>
  <si>
    <t xml:space="preserve"> </t>
  </si>
  <si>
    <t>พัฒนาท้องถิ่น</t>
  </si>
  <si>
    <t>กลยุทธ์/แนวทางการพัฒนา</t>
  </si>
  <si>
    <t>จำนวนโครงการ</t>
  </si>
  <si>
    <t>ที่ปรากฎในแผน</t>
  </si>
  <si>
    <t xml:space="preserve">(พ.ศ.2566 - 2570) </t>
  </si>
  <si>
    <t>เฉพาะปี พ.ศ. 2568</t>
  </si>
  <si>
    <t>ในแผนฯ</t>
  </si>
  <si>
    <t>ในงบฯ</t>
  </si>
  <si>
    <t>บริหารงานทั่วไป</t>
  </si>
  <si>
    <t>การศึกษา</t>
  </si>
  <si>
    <t xml:space="preserve"> -</t>
  </si>
  <si>
    <t>คิดเป็นร้อยละของ</t>
  </si>
  <si>
    <t>โครงการทั้งหมด</t>
  </si>
  <si>
    <t>คิดเป็นร้อยละ</t>
  </si>
  <si>
    <t>ของงบประมาณ</t>
  </si>
  <si>
    <t>ทั้งหมด</t>
  </si>
  <si>
    <t>ตารางที่ 1</t>
  </si>
  <si>
    <t>ตารางที่ 2</t>
  </si>
  <si>
    <t>ตารางที่ 4</t>
  </si>
  <si>
    <t>ตารางที่ 3</t>
  </si>
  <si>
    <t xml:space="preserve">          ยุทธศาสตร์ที่  7. ยุทธศาสตร์การพัฒนาประสิทธิภาพการเมืองการบริหารและพัฒนาบุคลากรท้องถิ่น</t>
  </si>
  <si>
    <t>กลยุทธ์ที่ (6) พัฒนาส่งเสริม</t>
  </si>
  <si>
    <t>สนับสนุนให้มีอุปกรณ์เครื่องมือ</t>
  </si>
  <si>
    <t>เครื่องใช้ที่ทันสมัยเหมาะสมต่อ</t>
  </si>
  <si>
    <t>การปฏิบัติงาน</t>
  </si>
  <si>
    <t>และวิชาการ)</t>
  </si>
  <si>
    <t>(งานวางแผนสถิและ</t>
  </si>
  <si>
    <t>วิชาการ)</t>
  </si>
  <si>
    <t>กลยุทธ์ที่ (3) พัฒนาส่งเสริม</t>
  </si>
  <si>
    <t>การพัฒนาบุคลากร</t>
  </si>
  <si>
    <t>งานบริหารทั่วไป</t>
  </si>
  <si>
    <t>เกี่ยวกับการศึกษา)</t>
  </si>
  <si>
    <t>งานก่อนวัยเรียนและ</t>
  </si>
  <si>
    <t>ประถมศึกษา)</t>
  </si>
  <si>
    <t>สร้างความเข้มแข็งของ</t>
  </si>
  <si>
    <t>ชุมชน</t>
  </si>
  <si>
    <t>กลยุทธ์ที่ (1) การพัฒนา</t>
  </si>
  <si>
    <t>ส่งเสริมการมีส่วนร่วมของ</t>
  </si>
  <si>
    <t>ประชาชน</t>
  </si>
  <si>
    <t>มีจำนวน 21 โครงการ จำนวนงบประมาณ 3,292,000 บาท ซึ่งเป็นจะนำไปสู่การคิดเป็นร้อยละของโครงการ</t>
  </si>
  <si>
    <t xml:space="preserve">          กลยุทธ์ที่ (3) พัฒนาส่งเสริมการพัฒนาบุคลากรจำนวนโครงการที่ปรากฎในแผนพัฒนาท้องถิ่น </t>
  </si>
  <si>
    <t xml:space="preserve">          ยุทธศาสตร์ที่ 7. ยุทธศาสตร์การพัฒนาประสิทธิภาพการเมืองการบริหารและพัฒนาบุคลากรท้องถิ่น</t>
  </si>
  <si>
    <t>ยุทธศาสตร์ที่ 7. ยุทธศาสตร์การพัฒนาประสิทธิภาพการเมืองการบริหารและพัฒนาบุคลากรท้องถิ่น</t>
  </si>
  <si>
    <t>มีทั้งหมด 21 โครงการ จำนวน 3,292,00 บาท  นำไปจัดทำงบประมาณรายจ่ายประจำปีงบประมาณ งบประมาณ</t>
  </si>
  <si>
    <t>สร้างความเข้มแข็ง</t>
  </si>
  <si>
    <t>ของชุมชน</t>
  </si>
  <si>
    <t>(งานวางแผนสถิติ</t>
  </si>
  <si>
    <t>สร้างความ</t>
  </si>
  <si>
    <t>เข้มแข็งของ</t>
  </si>
  <si>
    <t xml:space="preserve">           ยุทธศาสตร์ที่  7. ยุทธศาสตร์การพัฒนาประสิทธิภาพการเมืองการบริหารและพัฒนาบุคลากรท้องถิ่น   </t>
  </si>
  <si>
    <t xml:space="preserve">ปรากฎในแผนพัฒนา พ.ศ. 2566 - 2570 เฉพาะปี 2568 มีทั้งหมด 3 กลยุทธ์/แนวทางการพัฒนา 3 แผนงาน </t>
  </si>
  <si>
    <t xml:space="preserve">          กลยุทธ์ที่ (6) พัฒนาส่งเสริมสนับสนุนให้มีอุปกรณ์เครื่องมือเครื่องใช้ที่ทันสมัยเหมาะสมต่อการปฏิบัติงาน</t>
  </si>
  <si>
    <t>สนับสนุนให้มีอุปกรณ์เครื่อง</t>
  </si>
  <si>
    <t>สมต่อการปฏิบัติงาน</t>
  </si>
  <si>
    <t>มือเครื่องใช้ที่ทันสมัยเหมาะ</t>
  </si>
  <si>
    <t xml:space="preserve">          กลยุทธ์ที่ (1) การพัฒนาส่งเสริมการมีส่วนร่วมของประชาชน มี 1 แผนงาน มีโครงการทั้งหมด 1 โครงการ </t>
  </si>
  <si>
    <t>จำนวนงบประมาณทั้งหมด 30,000 บาท กำหนดตัวอย่างนี้ เทศบาลตำบลบ้านสิงห์ นำมาจัดทำเป็นเทศบัญญัติ</t>
  </si>
  <si>
    <r>
      <t xml:space="preserve">งบประมาณรายประจำปีงบประมาณ พ.ศ.2568 </t>
    </r>
    <r>
      <rPr>
        <sz val="16"/>
        <rFont val="TH SarabunIT๙"/>
        <family val="2"/>
      </rPr>
      <t>จำนวน 1 โครงการ</t>
    </r>
    <r>
      <rPr>
        <sz val="16"/>
        <color theme="1"/>
        <rFont val="TH SarabunIT๙"/>
        <family val="2"/>
      </rPr>
      <t xml:space="preserve"> จำนวนงบประมาณ 30,000 บาท การคิด</t>
    </r>
  </si>
  <si>
    <t>เงินที่นำไปจัดทำงบประมาณ 30,000 บาท จาก 30,000 บาท เพื่อหาหรือกำหนดค่าร้อยละ</t>
  </si>
  <si>
    <r>
      <t xml:space="preserve">ประมาณรายประจำปีงบประมาณ พ.ศ.2568 </t>
    </r>
    <r>
      <rPr>
        <sz val="16"/>
        <rFont val="TH SarabunIT๙"/>
        <family val="2"/>
      </rPr>
      <t>จำนวน 1 โครงการ</t>
    </r>
    <r>
      <rPr>
        <sz val="16"/>
        <color theme="1"/>
        <rFont val="TH SarabunIT๙"/>
        <family val="2"/>
      </rPr>
      <t xml:space="preserve"> จำนวนงบประมาณ 80,000 บาท การคิด</t>
    </r>
  </si>
  <si>
    <r>
      <rPr>
        <sz val="16"/>
        <rFont val="TH SarabunIT๙"/>
        <family val="2"/>
      </rPr>
      <t>เงินที่นำไปจัดทำงบประมาณ 80,000 บาท</t>
    </r>
    <r>
      <rPr>
        <sz val="16"/>
        <color rgb="FFFF0000"/>
        <rFont val="TH SarabunIT๙"/>
        <family val="2"/>
      </rPr>
      <t xml:space="preserve"> </t>
    </r>
    <r>
      <rPr>
        <sz val="16"/>
        <rFont val="TH SarabunIT๙"/>
        <family val="2"/>
      </rPr>
      <t>จาก 307,000 บาท เพื่อหาหรือกำหนดค่าร้อยละ</t>
    </r>
  </si>
  <si>
    <t xml:space="preserve">มี 1 แผนงาน มีโครงการทั้งหมด 16 โครงการ จำนวนงบประมาณทั้งหมด 2,955,000 บาท กำหนดตัวอย่างนี้ </t>
  </si>
  <si>
    <r>
      <t xml:space="preserve">เทศบาลตำบลบ้านสิงห์ นำมาจัดทำเป็นเทศบัญญัติงบประมาณรายประจำปีงบประมาณ พ.ศ.2568 </t>
    </r>
    <r>
      <rPr>
        <sz val="16"/>
        <rFont val="TH SarabunIT๙"/>
        <family val="2"/>
      </rPr>
      <t xml:space="preserve">จำนวน 10 </t>
    </r>
  </si>
  <si>
    <t>2,955,000 บาท เพื่อหาหรือกำหนดค่าร้อยละ</t>
  </si>
  <si>
    <t xml:space="preserve">          โครงการที่ดำเนินการ ก็คือ โครงการที่ดำเนินการจริงในเชิงกลยุทธ์/แนวทางการพัฒนาและแผนงานตาม</t>
  </si>
  <si>
    <t xml:space="preserve">2566 - 2570  เฉพาะปี พ.ศ. 2568 จำนวน 4 โครงการ </t>
  </si>
  <si>
    <t xml:space="preserve">          กลยุทธ์ที่ (3) การพัฒนาส่งเสริมการมีส่วนร่วมของประชาชน จำนวนโครงการที่ปรากฎในแผนพัฒนา</t>
  </si>
  <si>
    <t xml:space="preserve">ท้องถิ่น (พ.ศ.2566 - 2570) เฉพาะปี พ.ศ. 2568 จำนวน 1 โครงการ </t>
  </si>
  <si>
    <t xml:space="preserve">        ยุทธศาสตร์ที่ 7. ยุทธศาสตร์การพัฒนาประสิทธิภาพการเมืองการบริหารและพัฒนาบุคลากรท้องถิ่น</t>
  </si>
  <si>
    <t>ค่าร้อยละ</t>
  </si>
  <si>
    <r>
      <t xml:space="preserve">พ.ศ.2568 </t>
    </r>
    <r>
      <rPr>
        <sz val="16"/>
        <rFont val="TH SarabunIT๙"/>
        <family val="2"/>
      </rPr>
      <t>จำนวน 12 โครงการ งบประมาณรายจ่าย 741,000 บาท จาก 3,292,000 บาท</t>
    </r>
    <r>
      <rPr>
        <sz val="16"/>
        <color theme="1"/>
        <rFont val="TH SarabunIT๙"/>
        <family val="2"/>
      </rPr>
      <t xml:space="preserve"> เพื่อหาหรือกำหนด</t>
    </r>
  </si>
  <si>
    <t>ตารางที่ 1 - 4</t>
  </si>
  <si>
    <t xml:space="preserve">    ยุทธศาสตร์ที่  7. ยุทธศาสตร์การพัฒนาประสิทธิภาพการเมืองการบริหารและพัฒนาบุคลากรท้องถิ่น</t>
  </si>
  <si>
    <r>
      <t xml:space="preserve">จ่ายจริง จำนวน 10 โครงการ </t>
    </r>
    <r>
      <rPr>
        <sz val="16"/>
        <rFont val="TH SarabunIT๙"/>
        <family val="2"/>
      </rPr>
      <t>จาก 16 โครงการ</t>
    </r>
    <r>
      <rPr>
        <sz val="16"/>
        <color theme="1"/>
        <rFont val="TH SarabunIT๙"/>
        <family val="2"/>
      </rPr>
      <t xml:space="preserve"> จำนวนเงินที่นำไปจัดทำงบประมาณ</t>
    </r>
    <r>
      <rPr>
        <sz val="16"/>
        <rFont val="TH SarabunIT๙"/>
        <family val="2"/>
      </rPr>
      <t xml:space="preserve"> 631,000 บาท จาก </t>
    </r>
  </si>
  <si>
    <t xml:space="preserve">          กลยุทธ์ที่ (3) การพัฒนาส่งเสริมการพัฒนาบุคลากร มี 1 แผนงาน มีโครงการทั้งหมด 4 โครงการ จำนวน </t>
  </si>
  <si>
    <t>งบประมาณทั้งหมด 307,000 บาท กำหนดตัวอย่างนี้ เทศบาลตำบลบ้านสิงห์ นำมาจัดทำเป็นเทศบัญญัติงบ</t>
  </si>
  <si>
    <t>ทั้งหมด กำหนดไว้ 6 กลยุทธ์/แนวทางการพัฒนา ตามตารางที่ 1 ดังนี้ (ดูข้อมูลประกอบหน้า 121)</t>
  </si>
  <si>
    <r>
      <t xml:space="preserve"> </t>
    </r>
    <r>
      <rPr>
        <b/>
        <sz val="20"/>
        <color theme="1"/>
        <rFont val="TH SarabunIT๙"/>
        <family val="2"/>
      </rPr>
      <t>(ดูข้อมูลประกอบหน้า 116 - 121 )</t>
    </r>
  </si>
  <si>
    <t>ตารางที่ 2 ดังนี้ (ดูข้อมูลประกอบหน้า 121)</t>
  </si>
  <si>
    <t>(งานบริหารงานคลัง)</t>
  </si>
  <si>
    <t>โครงการ จำนวนงบประมาณ  631,000  บาท  การคิดคำนวณ เป็นการคิดคำนวณจากการจัดทำงบประมาณราย</t>
  </si>
  <si>
    <t>คำนวณ เป็นการคิดคำนวณจากการจัดทำงบประมาณรายจ่ายจริง จำนวน 1 โครงการ จาก 1 โครงการ จำนวน</t>
  </si>
  <si>
    <r>
      <t xml:space="preserve">คำนวณ เป็นการคิดคำนวณจากการจัดทำงบประมาณรายจ่ายจริง จำนวน </t>
    </r>
    <r>
      <rPr>
        <sz val="16"/>
        <rFont val="TH SarabunIT๙"/>
        <family val="2"/>
      </rPr>
      <t xml:space="preserve">1 </t>
    </r>
    <r>
      <rPr>
        <sz val="16"/>
        <color theme="1"/>
        <rFont val="TH SarabunIT๙"/>
        <family val="2"/>
      </rPr>
      <t>โครงการ จาก 4 โครงการ จำนวน</t>
    </r>
  </si>
  <si>
    <t xml:space="preserve">          กลยุทธ์ที่ (6) พัฒนาส่งเสริมสนับสนุนให้มีอุปกรณ์เครื่องมือเครื่องใช้ที่ทันสมัยเหมาะสมต่อการปฏิบัติ</t>
  </si>
  <si>
    <t xml:space="preserve">งาน จำนวนโครงการที่ปรากฎในแผนพัฒนาท้องถิ่น (พ.ศ.2566-2570) เฉพาะปี พ.ศ. 2568 จำนวน 16 </t>
  </si>
  <si>
    <t>โครงการ</t>
  </si>
  <si>
    <t xml:space="preserve">          เพื่อความสอดคล้องเชื่อมโยงกับยุทธศาสตร์การพัฒนาขององค์กรปกครองส่วนท้องถิ่น กลยุทธ์หรือแนว</t>
  </si>
  <si>
    <t>ทางการพัฒนา แผนงาน โครงการที่ดำเนการ ตามตารางที่ 3 ดังนี้ (ดูข้อมูลประกอบหน้า 121 )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</si>
</sst>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_-* #,##0_-;\-* #,##0_-;_-* &quot;-&quot;??_-;_-@_-"/>
  </numFmts>
  <fonts count="16" x14ac:knownFonts="1">
    <font>
      <sz val="16"/>
      <color theme="1"/>
      <name val="TH SarabunPSK"/>
      <family val="2"/>
      <charset val="222"/>
    </font>
    <font>
      <sz val="16"/>
      <color theme="1"/>
      <name val="TH SarabunIT๙"/>
      <family val="2"/>
    </font>
    <font>
      <b/>
      <sz val="16"/>
      <color theme="1"/>
      <name val="TH SarabunIT๙"/>
      <family val="2"/>
    </font>
    <font>
      <sz val="16"/>
      <color theme="1"/>
      <name val="TH SarabunPSK"/>
      <family val="2"/>
      <charset val="222"/>
    </font>
    <font>
      <b/>
      <sz val="16"/>
      <color theme="1"/>
      <name val="TH SarabunPSK"/>
      <family val="2"/>
    </font>
    <font>
      <sz val="14"/>
      <color theme="1"/>
      <name val="TH SarabunIT๙"/>
      <family val="2"/>
    </font>
    <font>
      <b/>
      <sz val="16"/>
      <color theme="1"/>
      <name val="TH SarabunPSK"/>
      <family val="2"/>
      <charset val="222"/>
    </font>
    <font>
      <sz val="13"/>
      <color theme="1"/>
      <name val="TH SarabunIT๙"/>
      <family val="2"/>
    </font>
    <font>
      <sz val="12"/>
      <color theme="1"/>
      <name val="TH SarabunIT๙"/>
      <family val="2"/>
    </font>
    <font>
      <sz val="16"/>
      <color rgb="FFFF0000"/>
      <name val="TH SarabunIT๙"/>
      <family val="2"/>
    </font>
    <font>
      <sz val="16"/>
      <name val="TH SarabunIT๙"/>
      <family val="2"/>
    </font>
    <font>
      <b/>
      <sz val="16"/>
      <color theme="1"/>
      <name val="TH SarabunIT๙"/>
      <family val="2"/>
      <charset val="222"/>
    </font>
    <font>
      <sz val="15"/>
      <color theme="1"/>
      <name val="TH SarabunIT๙"/>
      <family val="2"/>
    </font>
    <font>
      <b/>
      <sz val="24"/>
      <color theme="1"/>
      <name val="TH SarabunIT๙"/>
      <family val="2"/>
      <charset val="222"/>
    </font>
    <font>
      <b/>
      <sz val="20"/>
      <color theme="1"/>
      <name val="TH SarabunPSK"/>
      <family val="2"/>
      <charset val="222"/>
    </font>
    <font>
      <b/>
      <sz val="20"/>
      <color theme="1"/>
      <name val="TH SarabunIT๙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34">
    <xf numFmtId="0" fontId="0" fillId="0" borderId="0" xfId="0"/>
    <xf numFmtId="0" fontId="1" fillId="0" borderId="0" xfId="0" applyFont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left"/>
    </xf>
    <xf numFmtId="0" fontId="2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7" xfId="0" applyFont="1" applyBorder="1" applyAlignment="1">
      <alignment horizontal="center"/>
    </xf>
    <xf numFmtId="187" fontId="1" fillId="0" borderId="7" xfId="1" applyNumberFormat="1" applyFont="1" applyBorder="1"/>
    <xf numFmtId="187" fontId="1" fillId="0" borderId="3" xfId="1" applyNumberFormat="1" applyFont="1" applyBorder="1"/>
    <xf numFmtId="187" fontId="1" fillId="0" borderId="0" xfId="1" applyNumberFormat="1" applyFont="1" applyBorder="1"/>
    <xf numFmtId="187" fontId="1" fillId="0" borderId="3" xfId="1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3" xfId="0" applyFont="1" applyBorder="1"/>
    <xf numFmtId="0" fontId="4" fillId="0" borderId="0" xfId="0" applyFont="1" applyAlignment="1">
      <alignment horizontal="center"/>
    </xf>
    <xf numFmtId="0" fontId="4" fillId="0" borderId="0" xfId="0" applyFont="1"/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horizontal="left"/>
    </xf>
    <xf numFmtId="187" fontId="1" fillId="0" borderId="5" xfId="1" quotePrefix="1" applyNumberFormat="1" applyFont="1" applyBorder="1" applyAlignment="1">
      <alignment horizontal="center"/>
    </xf>
    <xf numFmtId="0" fontId="1" fillId="0" borderId="4" xfId="0" applyFont="1" applyBorder="1" applyAlignment="1">
      <alignment horizontal="left"/>
    </xf>
    <xf numFmtId="187" fontId="1" fillId="0" borderId="5" xfId="1" quotePrefix="1" applyNumberFormat="1" applyFont="1" applyBorder="1" applyAlignment="1">
      <alignment horizontal="center" vertical="center"/>
    </xf>
    <xf numFmtId="43" fontId="1" fillId="0" borderId="3" xfId="1" quotePrefix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187" fontId="2" fillId="2" borderId="1" xfId="0" applyNumberFormat="1" applyFont="1" applyFill="1" applyBorder="1"/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5" fillId="0" borderId="9" xfId="0" applyFont="1" applyBorder="1"/>
    <xf numFmtId="0" fontId="5" fillId="0" borderId="8" xfId="0" applyFont="1" applyBorder="1"/>
    <xf numFmtId="0" fontId="5" fillId="0" borderId="2" xfId="0" applyFont="1" applyBorder="1"/>
    <xf numFmtId="0" fontId="5" fillId="0" borderId="4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187" fontId="1" fillId="0" borderId="15" xfId="1" applyNumberFormat="1" applyFont="1" applyBorder="1" applyAlignment="1">
      <alignment horizontal="center"/>
    </xf>
    <xf numFmtId="187" fontId="1" fillId="0" borderId="4" xfId="1" applyNumberFormat="1" applyFont="1" applyBorder="1" applyAlignment="1">
      <alignment horizontal="center"/>
    </xf>
    <xf numFmtId="43" fontId="1" fillId="0" borderId="4" xfId="1" quotePrefix="1" applyFont="1" applyBorder="1" applyAlignment="1">
      <alignment horizontal="center" vertical="center"/>
    </xf>
    <xf numFmtId="187" fontId="2" fillId="2" borderId="1" xfId="0" applyNumberFormat="1" applyFont="1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center" vertical="center"/>
    </xf>
    <xf numFmtId="0" fontId="1" fillId="0" borderId="6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187" fontId="1" fillId="0" borderId="7" xfId="1" applyNumberFormat="1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5" fillId="0" borderId="8" xfId="0" applyFont="1" applyBorder="1" applyAlignment="1">
      <alignment horizontal="left"/>
    </xf>
    <xf numFmtId="0" fontId="5" fillId="0" borderId="12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43" fontId="0" fillId="0" borderId="0" xfId="0" applyNumberFormat="1"/>
    <xf numFmtId="0" fontId="2" fillId="0" borderId="0" xfId="0" applyFont="1" applyAlignment="1">
      <alignment horizontal="right"/>
    </xf>
    <xf numFmtId="0" fontId="5" fillId="0" borderId="9" xfId="0" applyFont="1" applyBorder="1" applyAlignment="1">
      <alignment horizontal="left"/>
    </xf>
    <xf numFmtId="0" fontId="5" fillId="0" borderId="14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" fillId="3" borderId="0" xfId="0" applyFont="1" applyFill="1" applyAlignment="1">
      <alignment horizontal="right"/>
    </xf>
    <xf numFmtId="187" fontId="1" fillId="0" borderId="0" xfId="1" applyNumberFormat="1" applyFont="1" applyBorder="1" applyAlignment="1">
      <alignment horizontal="center"/>
    </xf>
    <xf numFmtId="187" fontId="1" fillId="0" borderId="4" xfId="1" quotePrefix="1" applyNumberFormat="1" applyFont="1" applyBorder="1" applyAlignment="1">
      <alignment horizontal="center"/>
    </xf>
    <xf numFmtId="187" fontId="1" fillId="0" borderId="4" xfId="1" quotePrefix="1" applyNumberFormat="1" applyFont="1" applyBorder="1" applyAlignment="1">
      <alignment horizontal="center" vertical="center"/>
    </xf>
    <xf numFmtId="187" fontId="1" fillId="0" borderId="2" xfId="1" applyNumberFormat="1" applyFont="1" applyBorder="1" applyAlignment="1">
      <alignment horizontal="center"/>
    </xf>
    <xf numFmtId="187" fontId="1" fillId="0" borderId="3" xfId="1" quotePrefix="1" applyNumberFormat="1" applyFont="1" applyBorder="1" applyAlignment="1">
      <alignment horizontal="center"/>
    </xf>
    <xf numFmtId="187" fontId="1" fillId="0" borderId="3" xfId="1" quotePrefix="1" applyNumberFormat="1" applyFont="1" applyBorder="1" applyAlignment="1">
      <alignment horizontal="center" vertical="center"/>
    </xf>
    <xf numFmtId="0" fontId="7" fillId="0" borderId="3" xfId="0" applyFont="1" applyBorder="1"/>
    <xf numFmtId="0" fontId="7" fillId="0" borderId="4" xfId="0" applyFont="1" applyBorder="1"/>
    <xf numFmtId="0" fontId="1" fillId="0" borderId="6" xfId="0" applyFont="1" applyBorder="1" applyAlignment="1">
      <alignment horizontal="center"/>
    </xf>
    <xf numFmtId="187" fontId="1" fillId="0" borderId="6" xfId="1" applyNumberFormat="1" applyFont="1" applyBorder="1" applyAlignment="1">
      <alignment horizontal="center"/>
    </xf>
    <xf numFmtId="0" fontId="8" fillId="0" borderId="5" xfId="0" applyFont="1" applyBorder="1" applyAlignment="1">
      <alignment horizontal="left"/>
    </xf>
    <xf numFmtId="0" fontId="8" fillId="0" borderId="4" xfId="0" applyFont="1" applyBorder="1" applyAlignment="1">
      <alignment horizontal="left"/>
    </xf>
    <xf numFmtId="187" fontId="1" fillId="0" borderId="3" xfId="1" applyNumberFormat="1" applyFont="1" applyBorder="1" applyAlignment="1">
      <alignment horizontal="center" vertical="center"/>
    </xf>
    <xf numFmtId="0" fontId="8" fillId="0" borderId="3" xfId="0" applyFont="1" applyBorder="1" applyAlignment="1">
      <alignment horizontal="left"/>
    </xf>
    <xf numFmtId="0" fontId="8" fillId="0" borderId="2" xfId="0" applyFont="1" applyBorder="1" applyAlignment="1">
      <alignment horizontal="left"/>
    </xf>
    <xf numFmtId="187" fontId="0" fillId="0" borderId="0" xfId="0" applyNumberFormat="1"/>
    <xf numFmtId="0" fontId="9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2" fontId="1" fillId="0" borderId="3" xfId="0" applyNumberFormat="1" applyFont="1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/>
    <xf numFmtId="0" fontId="11" fillId="0" borderId="0" xfId="0" applyFont="1" applyAlignment="1">
      <alignment horizontal="center"/>
    </xf>
    <xf numFmtId="0" fontId="6" fillId="0" borderId="0" xfId="0" applyFont="1"/>
    <xf numFmtId="0" fontId="5" fillId="0" borderId="16" xfId="0" applyFont="1" applyBorder="1"/>
    <xf numFmtId="0" fontId="5" fillId="0" borderId="13" xfId="0" applyFont="1" applyBorder="1"/>
    <xf numFmtId="0" fontId="7" fillId="0" borderId="9" xfId="0" applyFont="1" applyBorder="1"/>
    <xf numFmtId="0" fontId="7" fillId="0" borderId="8" xfId="0" applyFont="1" applyBorder="1"/>
    <xf numFmtId="0" fontId="7" fillId="0" borderId="14" xfId="0" applyFont="1" applyBorder="1"/>
    <xf numFmtId="0" fontId="7" fillId="0" borderId="12" xfId="0" applyFont="1" applyBorder="1"/>
    <xf numFmtId="0" fontId="2" fillId="2" borderId="10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center" vertical="center"/>
    </xf>
    <xf numFmtId="0" fontId="12" fillId="0" borderId="2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/>
    <xf numFmtId="0" fontId="1" fillId="0" borderId="2" xfId="0" applyFont="1" applyBorder="1"/>
    <xf numFmtId="0" fontId="1" fillId="0" borderId="2" xfId="0" applyFont="1" applyBorder="1" applyAlignment="1">
      <alignment vertical="center"/>
    </xf>
    <xf numFmtId="2" fontId="1" fillId="0" borderId="6" xfId="0" applyNumberFormat="1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187" fontId="1" fillId="0" borderId="6" xfId="1" applyNumberFormat="1" applyFont="1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0" fillId="0" borderId="22" xfId="0" applyBorder="1"/>
    <xf numFmtId="0" fontId="0" fillId="0" borderId="23" xfId="0" applyBorder="1"/>
    <xf numFmtId="0" fontId="0" fillId="0" borderId="23" xfId="0" applyBorder="1" applyAlignment="1">
      <alignment horizontal="center"/>
    </xf>
    <xf numFmtId="0" fontId="0" fillId="0" borderId="24" xfId="0" applyBorder="1"/>
    <xf numFmtId="0" fontId="1" fillId="0" borderId="16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5" fillId="0" borderId="14" xfId="0" applyFont="1" applyBorder="1"/>
    <xf numFmtId="0" fontId="5" fillId="0" borderId="12" xfId="0" applyFont="1" applyBorder="1"/>
    <xf numFmtId="0" fontId="1" fillId="0" borderId="25" xfId="0" applyFont="1" applyBorder="1" applyAlignment="1">
      <alignment vertical="center"/>
    </xf>
    <xf numFmtId="0" fontId="5" fillId="0" borderId="26" xfId="0" applyFont="1" applyBorder="1"/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3" fillId="0" borderId="17" xfId="0" applyFont="1" applyBorder="1" applyAlignment="1">
      <alignment horizontal="center"/>
    </xf>
    <xf numFmtId="0" fontId="13" fillId="0" borderId="18" xfId="0" applyFont="1" applyBorder="1" applyAlignment="1">
      <alignment horizontal="center"/>
    </xf>
    <xf numFmtId="0" fontId="13" fillId="0" borderId="19" xfId="0" applyFont="1" applyBorder="1" applyAlignment="1">
      <alignment horizontal="center"/>
    </xf>
    <xf numFmtId="0" fontId="14" fillId="0" borderId="20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21" xfId="0" applyFont="1" applyBorder="1" applyAlignment="1">
      <alignment horizontal="center"/>
    </xf>
    <xf numFmtId="0" fontId="2" fillId="0" borderId="1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A1:H105"/>
  <sheetViews>
    <sheetView view="pageBreakPreview" topLeftCell="A97" zoomScale="141" zoomScaleNormal="100" zoomScaleSheetLayoutView="141" workbookViewId="0">
      <selection activeCell="A88" sqref="A88"/>
    </sheetView>
  </sheetViews>
  <sheetFormatPr defaultRowHeight="21" x14ac:dyDescent="0.35"/>
  <cols>
    <col min="1" max="1" width="20.5" customWidth="1"/>
    <col min="2" max="2" width="12.75" customWidth="1"/>
    <col min="3" max="3" width="14.5" customWidth="1"/>
    <col min="4" max="4" width="13.625" customWidth="1"/>
    <col min="5" max="5" width="10" style="16" customWidth="1"/>
    <col min="6" max="6" width="11.5" customWidth="1"/>
  </cols>
  <sheetData>
    <row r="1" spans="1:6" x14ac:dyDescent="0.35">
      <c r="E1" s="103"/>
      <c r="F1" s="103">
        <v>52</v>
      </c>
    </row>
    <row r="11" spans="1:6" x14ac:dyDescent="0.35">
      <c r="A11" s="117" t="s">
        <v>79</v>
      </c>
      <c r="B11" s="117"/>
      <c r="C11" s="117"/>
      <c r="D11" s="117"/>
      <c r="E11" s="117"/>
      <c r="F11" s="117"/>
    </row>
    <row r="12" spans="1:6" ht="21.75" thickBot="1" x14ac:dyDescent="0.4">
      <c r="A12" s="83"/>
      <c r="B12" s="83"/>
      <c r="C12" s="83"/>
      <c r="D12" s="83"/>
      <c r="E12" s="84"/>
    </row>
    <row r="13" spans="1:6" ht="31.5" thickTop="1" x14ac:dyDescent="0.45">
      <c r="A13" s="118" t="s">
        <v>78</v>
      </c>
      <c r="B13" s="119"/>
      <c r="C13" s="119"/>
      <c r="D13" s="119"/>
      <c r="E13" s="119"/>
      <c r="F13" s="120"/>
    </row>
    <row r="14" spans="1:6" ht="26.25" x14ac:dyDescent="0.4">
      <c r="A14" s="121" t="s">
        <v>84</v>
      </c>
      <c r="B14" s="122"/>
      <c r="C14" s="122"/>
      <c r="D14" s="122"/>
      <c r="E14" s="122"/>
      <c r="F14" s="123"/>
    </row>
    <row r="15" spans="1:6" ht="21.75" thickBot="1" x14ac:dyDescent="0.4">
      <c r="A15" s="104"/>
      <c r="B15" s="105"/>
      <c r="C15" s="105"/>
      <c r="D15" s="105"/>
      <c r="E15" s="106"/>
      <c r="F15" s="107"/>
    </row>
    <row r="16" spans="1:6" ht="21.75" thickTop="1" x14ac:dyDescent="0.35"/>
    <row r="36" spans="1:8" x14ac:dyDescent="0.35">
      <c r="B36" t="s">
        <v>6</v>
      </c>
    </row>
    <row r="38" spans="1:8" x14ac:dyDescent="0.35">
      <c r="F38" s="1">
        <v>53</v>
      </c>
    </row>
    <row r="40" spans="1:8" x14ac:dyDescent="0.35">
      <c r="F40" s="57" t="s">
        <v>23</v>
      </c>
    </row>
    <row r="41" spans="1:8" ht="24.95" customHeight="1" x14ac:dyDescent="0.35">
      <c r="A41" s="7" t="s">
        <v>27</v>
      </c>
      <c r="B41" s="7"/>
      <c r="C41" s="7"/>
      <c r="D41" s="7"/>
      <c r="E41" s="15"/>
      <c r="F41" s="7"/>
    </row>
    <row r="42" spans="1:8" ht="21" customHeight="1" x14ac:dyDescent="0.35">
      <c r="A42" s="8" t="s">
        <v>46</v>
      </c>
      <c r="B42" s="1"/>
      <c r="C42" s="1"/>
      <c r="D42" s="1"/>
      <c r="E42" s="9"/>
      <c r="F42" s="1"/>
    </row>
    <row r="43" spans="1:8" ht="21" customHeight="1" x14ac:dyDescent="0.35">
      <c r="A43" s="8" t="s">
        <v>83</v>
      </c>
      <c r="B43" s="1"/>
      <c r="C43" s="1"/>
      <c r="D43" s="1"/>
      <c r="E43" s="9"/>
      <c r="F43" s="1"/>
    </row>
    <row r="44" spans="1:8" ht="21" customHeight="1" thickBot="1" x14ac:dyDescent="0.4">
      <c r="A44" s="8"/>
      <c r="B44" s="1"/>
      <c r="C44" s="1"/>
      <c r="D44" s="1"/>
      <c r="E44" s="9"/>
      <c r="F44" s="62"/>
    </row>
    <row r="45" spans="1:8" ht="24.95" customHeight="1" x14ac:dyDescent="0.35">
      <c r="A45" s="114" t="s">
        <v>8</v>
      </c>
      <c r="B45" s="114" t="s">
        <v>0</v>
      </c>
      <c r="C45" s="37" t="s">
        <v>9</v>
      </c>
      <c r="D45" s="2" t="s">
        <v>3</v>
      </c>
      <c r="E45" s="23"/>
      <c r="F45" s="2" t="s">
        <v>3</v>
      </c>
    </row>
    <row r="46" spans="1:8" ht="24.95" customHeight="1" x14ac:dyDescent="0.35">
      <c r="A46" s="115"/>
      <c r="B46" s="115"/>
      <c r="C46" s="17" t="s">
        <v>10</v>
      </c>
      <c r="D46" s="3" t="s">
        <v>4</v>
      </c>
      <c r="E46" s="21"/>
      <c r="F46" s="3" t="s">
        <v>4</v>
      </c>
    </row>
    <row r="47" spans="1:8" ht="24.95" customHeight="1" x14ac:dyDescent="0.35">
      <c r="A47" s="115"/>
      <c r="B47" s="115"/>
      <c r="C47" s="17" t="s">
        <v>7</v>
      </c>
      <c r="D47" s="3" t="s">
        <v>13</v>
      </c>
      <c r="E47" s="21" t="s">
        <v>1</v>
      </c>
      <c r="F47" s="3" t="s">
        <v>14</v>
      </c>
      <c r="H47" t="s">
        <v>6</v>
      </c>
    </row>
    <row r="48" spans="1:8" ht="24.95" customHeight="1" x14ac:dyDescent="0.35">
      <c r="A48" s="115"/>
      <c r="B48" s="115"/>
      <c r="C48" s="18" t="s">
        <v>11</v>
      </c>
      <c r="D48" s="3" t="s">
        <v>5</v>
      </c>
      <c r="E48" s="21" t="s">
        <v>2</v>
      </c>
      <c r="F48" s="3" t="s">
        <v>5</v>
      </c>
    </row>
    <row r="49" spans="1:7" ht="24.95" customHeight="1" thickBot="1" x14ac:dyDescent="0.4">
      <c r="A49" s="116"/>
      <c r="B49" s="116"/>
      <c r="C49" s="36" t="s">
        <v>12</v>
      </c>
      <c r="D49" s="4"/>
      <c r="E49" s="22"/>
      <c r="F49" s="5"/>
    </row>
    <row r="50" spans="1:7" ht="24.95" customHeight="1" x14ac:dyDescent="0.35">
      <c r="A50" s="98" t="s">
        <v>28</v>
      </c>
      <c r="B50" s="43" t="s">
        <v>15</v>
      </c>
      <c r="C50" s="71">
        <v>13</v>
      </c>
      <c r="D50" s="72">
        <v>2755000</v>
      </c>
      <c r="E50" s="71">
        <v>7</v>
      </c>
      <c r="F50" s="72">
        <v>481000</v>
      </c>
      <c r="G50" s="78">
        <f>F50+F51+F53</f>
        <v>631000</v>
      </c>
    </row>
    <row r="51" spans="1:7" ht="24.95" customHeight="1" x14ac:dyDescent="0.35">
      <c r="A51" s="97" t="s">
        <v>59</v>
      </c>
      <c r="B51" s="6" t="s">
        <v>15</v>
      </c>
      <c r="C51" s="3">
        <v>1</v>
      </c>
      <c r="D51" s="67">
        <v>30000</v>
      </c>
      <c r="E51" s="3">
        <v>1</v>
      </c>
      <c r="F51" s="67">
        <v>30000</v>
      </c>
      <c r="G51" t="s">
        <v>6</v>
      </c>
    </row>
    <row r="52" spans="1:7" ht="24.95" customHeight="1" x14ac:dyDescent="0.35">
      <c r="A52" s="97" t="s">
        <v>61</v>
      </c>
      <c r="B52" s="73" t="s">
        <v>86</v>
      </c>
      <c r="C52" s="24"/>
      <c r="D52" s="25"/>
      <c r="E52" s="27"/>
      <c r="F52" s="25"/>
    </row>
    <row r="53" spans="1:7" ht="24.95" customHeight="1" x14ac:dyDescent="0.35">
      <c r="A53" s="97" t="s">
        <v>60</v>
      </c>
      <c r="B53" s="6" t="s">
        <v>15</v>
      </c>
      <c r="C53" s="3">
        <v>2</v>
      </c>
      <c r="D53" s="67">
        <v>170000</v>
      </c>
      <c r="E53" s="3">
        <v>2</v>
      </c>
      <c r="F53" s="67">
        <v>120000</v>
      </c>
    </row>
    <row r="54" spans="1:7" ht="24.95" customHeight="1" x14ac:dyDescent="0.35">
      <c r="A54" s="69"/>
      <c r="B54" s="55" t="s">
        <v>53</v>
      </c>
      <c r="C54" s="6"/>
      <c r="D54" s="67"/>
      <c r="E54" s="68"/>
      <c r="F54" s="67"/>
    </row>
    <row r="55" spans="1:7" ht="24.95" customHeight="1" thickBot="1" x14ac:dyDescent="0.4">
      <c r="A55" s="70"/>
      <c r="B55" s="54" t="s">
        <v>32</v>
      </c>
      <c r="C55" s="26"/>
      <c r="D55" s="64"/>
      <c r="E55" s="65"/>
      <c r="F55" s="64"/>
    </row>
    <row r="56" spans="1:7" ht="24.95" customHeight="1" x14ac:dyDescent="0.35">
      <c r="A56" s="97" t="s">
        <v>35</v>
      </c>
      <c r="B56" s="6" t="s">
        <v>16</v>
      </c>
      <c r="C56" s="3">
        <v>3</v>
      </c>
      <c r="D56" s="14">
        <v>207000</v>
      </c>
      <c r="E56" s="75" t="s">
        <v>17</v>
      </c>
      <c r="F56" s="14" t="s">
        <v>17</v>
      </c>
    </row>
    <row r="57" spans="1:7" ht="24.95" customHeight="1" x14ac:dyDescent="0.35">
      <c r="A57" s="97" t="s">
        <v>36</v>
      </c>
      <c r="B57" s="76" t="s">
        <v>37</v>
      </c>
      <c r="C57" s="3"/>
      <c r="D57" s="14"/>
      <c r="E57" s="28"/>
      <c r="F57" s="14"/>
    </row>
    <row r="58" spans="1:7" ht="24.95" customHeight="1" x14ac:dyDescent="0.35">
      <c r="A58" s="18"/>
      <c r="B58" s="76" t="s">
        <v>38</v>
      </c>
      <c r="C58" s="3"/>
      <c r="D58" s="14"/>
      <c r="E58" s="3"/>
      <c r="F58" s="12"/>
      <c r="G58" t="e">
        <f>F58*100/D58</f>
        <v>#DIV/0!</v>
      </c>
    </row>
    <row r="59" spans="1:7" ht="24.95" customHeight="1" x14ac:dyDescent="0.35">
      <c r="A59" s="18"/>
      <c r="B59" s="44" t="s">
        <v>16</v>
      </c>
      <c r="C59" s="10">
        <v>1</v>
      </c>
      <c r="D59" s="45">
        <v>100000</v>
      </c>
      <c r="E59" s="10">
        <v>1</v>
      </c>
      <c r="F59" s="11">
        <v>80000</v>
      </c>
    </row>
    <row r="60" spans="1:7" ht="24.95" customHeight="1" x14ac:dyDescent="0.35">
      <c r="A60" s="55"/>
      <c r="B60" s="76" t="s">
        <v>39</v>
      </c>
      <c r="C60" s="3"/>
      <c r="D60" s="14"/>
      <c r="E60" s="28"/>
      <c r="F60" s="14"/>
      <c r="G60">
        <f>1*100/44</f>
        <v>2.2727272727272729</v>
      </c>
    </row>
    <row r="61" spans="1:7" ht="24.95" customHeight="1" thickBot="1" x14ac:dyDescent="0.4">
      <c r="A61" s="54"/>
      <c r="B61" s="74" t="s">
        <v>40</v>
      </c>
      <c r="C61" s="5"/>
      <c r="D61" s="39"/>
      <c r="E61" s="40"/>
      <c r="F61" s="39"/>
    </row>
    <row r="62" spans="1:7" ht="24.95" customHeight="1" x14ac:dyDescent="0.35">
      <c r="A62" s="99" t="s">
        <v>43</v>
      </c>
      <c r="B62" s="96" t="s">
        <v>54</v>
      </c>
      <c r="C62" s="2">
        <v>1</v>
      </c>
      <c r="D62" s="66">
        <v>30000</v>
      </c>
      <c r="E62" s="2">
        <v>1</v>
      </c>
      <c r="F62" s="66">
        <v>30000</v>
      </c>
    </row>
    <row r="63" spans="1:7" ht="24.95" customHeight="1" x14ac:dyDescent="0.35">
      <c r="A63" s="97" t="s">
        <v>44</v>
      </c>
      <c r="B63" s="6" t="s">
        <v>55</v>
      </c>
      <c r="C63" s="3"/>
      <c r="D63" s="14"/>
      <c r="E63" s="28"/>
      <c r="F63" s="14"/>
    </row>
    <row r="64" spans="1:7" ht="24.95" customHeight="1" thickBot="1" x14ac:dyDescent="0.4">
      <c r="A64" s="4" t="s">
        <v>45</v>
      </c>
      <c r="B64" s="6" t="s">
        <v>42</v>
      </c>
      <c r="C64" s="3"/>
      <c r="D64" s="14"/>
      <c r="E64" s="28"/>
      <c r="F64" s="14"/>
    </row>
    <row r="65" spans="1:7" ht="24.95" customHeight="1" thickBot="1" x14ac:dyDescent="0.4">
      <c r="A65" s="29">
        <v>2</v>
      </c>
      <c r="B65" s="29">
        <v>3</v>
      </c>
      <c r="C65" s="29">
        <f>C62+C59+C56+C53+C51+C50</f>
        <v>21</v>
      </c>
      <c r="D65" s="41">
        <f>D62+D59+D56+D53+D51+D50</f>
        <v>3292000</v>
      </c>
      <c r="E65" s="42">
        <f>E62+E59+E53+E51+E50</f>
        <v>12</v>
      </c>
      <c r="F65" s="30">
        <f>F62+F59+F53+F51+F50</f>
        <v>741000</v>
      </c>
    </row>
    <row r="66" spans="1:7" ht="24.95" customHeight="1" x14ac:dyDescent="0.35">
      <c r="A66" s="8"/>
      <c r="B66" s="1" t="s">
        <v>6</v>
      </c>
      <c r="C66" s="1" t="s">
        <v>6</v>
      </c>
      <c r="D66" s="1" t="s">
        <v>6</v>
      </c>
      <c r="E66" s="9"/>
      <c r="F66" s="1"/>
    </row>
    <row r="67" spans="1:7" ht="24.95" customHeight="1" x14ac:dyDescent="0.35">
      <c r="A67" s="1"/>
      <c r="B67" s="1"/>
      <c r="C67" s="1"/>
      <c r="D67" s="9"/>
      <c r="E67" s="1"/>
    </row>
    <row r="68" spans="1:7" ht="24.95" customHeight="1" x14ac:dyDescent="0.35">
      <c r="A68" s="8"/>
      <c r="B68" s="1"/>
      <c r="C68" s="1"/>
      <c r="D68" s="1"/>
      <c r="E68" s="9"/>
      <c r="F68" s="1"/>
    </row>
    <row r="69" spans="1:7" ht="24.95" customHeight="1" x14ac:dyDescent="0.35">
      <c r="A69" s="8"/>
      <c r="B69" s="1"/>
      <c r="C69" s="1"/>
      <c r="D69" s="1"/>
      <c r="E69" s="9"/>
      <c r="F69" s="1"/>
    </row>
    <row r="70" spans="1:7" ht="24.95" customHeight="1" x14ac:dyDescent="0.35">
      <c r="A70" s="8"/>
      <c r="B70" s="1"/>
      <c r="C70" s="1"/>
      <c r="D70" s="1"/>
      <c r="E70" s="9"/>
      <c r="F70" s="1">
        <v>54</v>
      </c>
    </row>
    <row r="71" spans="1:7" ht="24.95" customHeight="1" x14ac:dyDescent="0.35">
      <c r="A71" s="8"/>
      <c r="B71" s="1" t="s">
        <v>6</v>
      </c>
      <c r="C71" s="1"/>
      <c r="D71" s="1"/>
      <c r="E71" s="9"/>
      <c r="F71" s="1"/>
    </row>
    <row r="72" spans="1:7" ht="24.95" customHeight="1" x14ac:dyDescent="0.35">
      <c r="A72" s="1" t="s">
        <v>56</v>
      </c>
      <c r="B72" s="1"/>
      <c r="C72" s="1"/>
      <c r="D72" s="9"/>
      <c r="E72" s="1"/>
    </row>
    <row r="73" spans="1:7" ht="24.95" customHeight="1" x14ac:dyDescent="0.35">
      <c r="A73" s="8" t="s">
        <v>57</v>
      </c>
      <c r="B73" s="1"/>
      <c r="C73" s="1"/>
      <c r="D73" s="1"/>
      <c r="E73" s="9"/>
      <c r="F73" s="1"/>
    </row>
    <row r="74" spans="1:7" ht="24.95" customHeight="1" x14ac:dyDescent="0.35">
      <c r="A74" s="8" t="s">
        <v>58</v>
      </c>
      <c r="B74" s="1"/>
      <c r="C74" s="1"/>
      <c r="D74" s="1"/>
      <c r="E74" s="9"/>
      <c r="F74" s="1"/>
      <c r="G74">
        <v>2755000</v>
      </c>
    </row>
    <row r="75" spans="1:7" ht="24.95" customHeight="1" x14ac:dyDescent="0.35">
      <c r="A75" s="8" t="s">
        <v>68</v>
      </c>
      <c r="B75" s="1"/>
      <c r="C75" s="1"/>
      <c r="D75" s="1"/>
      <c r="E75" s="9"/>
      <c r="F75" s="1"/>
      <c r="G75">
        <v>30000</v>
      </c>
    </row>
    <row r="76" spans="1:7" ht="24.95" customHeight="1" x14ac:dyDescent="0.35">
      <c r="A76" s="8" t="s">
        <v>69</v>
      </c>
      <c r="B76" s="1"/>
      <c r="C76" s="1"/>
      <c r="D76" s="9"/>
      <c r="E76" s="9"/>
      <c r="F76" s="13"/>
      <c r="G76">
        <v>170000</v>
      </c>
    </row>
    <row r="77" spans="1:7" ht="24.95" customHeight="1" x14ac:dyDescent="0.35">
      <c r="A77" s="8" t="s">
        <v>87</v>
      </c>
      <c r="B77" s="1"/>
      <c r="C77" s="1"/>
      <c r="D77" s="9"/>
      <c r="E77" s="9"/>
      <c r="F77" s="13"/>
      <c r="G77">
        <f>G74+G75+G76</f>
        <v>2955000</v>
      </c>
    </row>
    <row r="78" spans="1:7" ht="24.95" customHeight="1" x14ac:dyDescent="0.35">
      <c r="A78" s="8" t="s">
        <v>80</v>
      </c>
      <c r="B78" s="1"/>
      <c r="C78" s="1"/>
      <c r="D78" s="9"/>
      <c r="E78" s="9"/>
      <c r="F78" s="13"/>
    </row>
    <row r="79" spans="1:7" ht="24.95" customHeight="1" x14ac:dyDescent="0.35">
      <c r="A79" s="8" t="s">
        <v>70</v>
      </c>
      <c r="B79" s="1"/>
      <c r="C79" s="1"/>
      <c r="D79" s="9"/>
      <c r="E79" s="9"/>
      <c r="F79" s="13"/>
    </row>
    <row r="80" spans="1:7" ht="24.95" customHeight="1" x14ac:dyDescent="0.35">
      <c r="A80" s="8" t="s">
        <v>81</v>
      </c>
      <c r="B80" s="1"/>
      <c r="C80" s="1"/>
      <c r="D80" s="1"/>
      <c r="E80" s="9"/>
      <c r="F80" s="1"/>
    </row>
    <row r="81" spans="1:6" ht="24.95" customHeight="1" x14ac:dyDescent="0.35">
      <c r="A81" s="8" t="s">
        <v>82</v>
      </c>
      <c r="B81" s="1"/>
      <c r="C81" s="1"/>
      <c r="D81" s="1"/>
      <c r="E81" s="9"/>
      <c r="F81" s="1"/>
    </row>
    <row r="82" spans="1:6" ht="24.95" customHeight="1" x14ac:dyDescent="0.35">
      <c r="A82" s="8" t="s">
        <v>66</v>
      </c>
      <c r="B82" s="1"/>
      <c r="C82" s="1"/>
      <c r="D82" s="9"/>
      <c r="E82" s="9"/>
      <c r="F82" s="13"/>
    </row>
    <row r="83" spans="1:6" ht="24.95" customHeight="1" x14ac:dyDescent="0.35">
      <c r="A83" s="8" t="s">
        <v>89</v>
      </c>
      <c r="B83" s="1"/>
      <c r="C83" s="1"/>
      <c r="D83" s="9"/>
      <c r="E83" s="9"/>
      <c r="F83" s="13"/>
    </row>
    <row r="84" spans="1:6" ht="24.95" customHeight="1" x14ac:dyDescent="0.35">
      <c r="A84" s="79" t="s">
        <v>67</v>
      </c>
      <c r="B84" s="1"/>
      <c r="C84" s="1"/>
      <c r="D84" s="9"/>
      <c r="E84" s="9"/>
      <c r="F84" s="13"/>
    </row>
    <row r="85" spans="1:6" x14ac:dyDescent="0.35">
      <c r="A85" s="8" t="s">
        <v>62</v>
      </c>
      <c r="B85" s="1"/>
      <c r="C85" s="1"/>
      <c r="D85" s="1"/>
      <c r="E85" s="9"/>
      <c r="F85" s="1"/>
    </row>
    <row r="86" spans="1:6" x14ac:dyDescent="0.35">
      <c r="A86" s="8" t="s">
        <v>63</v>
      </c>
      <c r="B86" s="1"/>
      <c r="C86" s="1"/>
      <c r="D86" s="1"/>
      <c r="E86" s="9"/>
      <c r="F86" s="1"/>
    </row>
    <row r="87" spans="1:6" x14ac:dyDescent="0.35">
      <c r="A87" s="8" t="s">
        <v>64</v>
      </c>
      <c r="B87" s="1"/>
      <c r="C87" s="1"/>
      <c r="D87" s="9"/>
      <c r="E87" s="9"/>
      <c r="F87" s="13"/>
    </row>
    <row r="88" spans="1:6" x14ac:dyDescent="0.35">
      <c r="A88" s="8" t="s">
        <v>88</v>
      </c>
      <c r="B88" s="1"/>
      <c r="C88" s="1"/>
      <c r="D88" s="9"/>
      <c r="E88" s="9"/>
      <c r="F88" s="13"/>
    </row>
    <row r="89" spans="1:6" x14ac:dyDescent="0.35">
      <c r="A89" s="80" t="s">
        <v>65</v>
      </c>
      <c r="B89" s="1"/>
      <c r="C89" s="1"/>
      <c r="D89" s="9"/>
      <c r="E89" s="9"/>
      <c r="F89" s="13"/>
    </row>
    <row r="90" spans="1:6" x14ac:dyDescent="0.35">
      <c r="A90" s="8"/>
      <c r="B90" s="1"/>
      <c r="C90" s="1"/>
      <c r="D90" s="9"/>
      <c r="E90" s="9"/>
      <c r="F90" s="13"/>
    </row>
    <row r="91" spans="1:6" x14ac:dyDescent="0.35">
      <c r="A91" s="19"/>
      <c r="B91" s="20"/>
      <c r="C91" s="20"/>
      <c r="D91" s="20"/>
      <c r="E91" s="19"/>
      <c r="F91" s="20"/>
    </row>
    <row r="92" spans="1:6" x14ac:dyDescent="0.35">
      <c r="A92" s="19"/>
      <c r="B92" s="20"/>
      <c r="C92" s="20"/>
      <c r="D92" s="20"/>
      <c r="E92" s="19"/>
      <c r="F92" s="20"/>
    </row>
    <row r="93" spans="1:6" x14ac:dyDescent="0.35">
      <c r="A93" s="19"/>
      <c r="B93" s="20"/>
      <c r="C93" s="20"/>
      <c r="D93" s="20"/>
      <c r="E93" s="19"/>
      <c r="F93" s="20"/>
    </row>
    <row r="94" spans="1:6" x14ac:dyDescent="0.35">
      <c r="A94" s="19"/>
      <c r="B94" s="20"/>
      <c r="C94" s="20"/>
      <c r="D94" s="20"/>
      <c r="E94" s="19"/>
      <c r="F94" s="20"/>
    </row>
    <row r="105" spans="6:6" x14ac:dyDescent="0.35">
      <c r="F105">
        <v>1</v>
      </c>
    </row>
  </sheetData>
  <mergeCells count="5">
    <mergeCell ref="A45:A49"/>
    <mergeCell ref="B45:B49"/>
    <mergeCell ref="A11:F11"/>
    <mergeCell ref="A13:F13"/>
    <mergeCell ref="A14:F14"/>
  </mergeCells>
  <pageMargins left="0.98425196850393704" right="0.59055118110236227" top="0.98425196850393704" bottom="0.59055118110236227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136D65-6193-48E6-AF77-D4C67CA45996}">
  <dimension ref="A1:F42"/>
  <sheetViews>
    <sheetView view="pageBreakPreview" topLeftCell="A34" zoomScale="142" zoomScaleNormal="175" zoomScaleSheetLayoutView="142" workbookViewId="0">
      <selection activeCell="A9" sqref="A9"/>
    </sheetView>
  </sheetViews>
  <sheetFormatPr defaultRowHeight="21" x14ac:dyDescent="0.35"/>
  <cols>
    <col min="1" max="1" width="22.75" customWidth="1"/>
    <col min="2" max="2" width="21.375" customWidth="1"/>
    <col min="3" max="3" width="16.625" customWidth="1"/>
    <col min="4" max="4" width="19.375" customWidth="1"/>
  </cols>
  <sheetData>
    <row r="1" spans="1:6" x14ac:dyDescent="0.35">
      <c r="D1" s="1">
        <v>55</v>
      </c>
    </row>
    <row r="3" spans="1:6" x14ac:dyDescent="0.35">
      <c r="D3" s="57" t="s">
        <v>24</v>
      </c>
    </row>
    <row r="4" spans="1:6" x14ac:dyDescent="0.35">
      <c r="A4" s="7" t="s">
        <v>75</v>
      </c>
      <c r="B4" s="7"/>
      <c r="C4" s="7"/>
      <c r="D4" s="7"/>
      <c r="E4" s="15"/>
      <c r="F4" s="7"/>
    </row>
    <row r="5" spans="1:6" x14ac:dyDescent="0.35">
      <c r="A5" s="8" t="s">
        <v>71</v>
      </c>
      <c r="B5" s="1"/>
      <c r="C5" s="9"/>
      <c r="D5" s="1"/>
    </row>
    <row r="6" spans="1:6" x14ac:dyDescent="0.35">
      <c r="A6" s="8" t="s">
        <v>85</v>
      </c>
      <c r="B6" s="1"/>
      <c r="C6" s="9"/>
      <c r="D6" s="1"/>
    </row>
    <row r="7" spans="1:6" x14ac:dyDescent="0.35">
      <c r="A7" s="8" t="s">
        <v>90</v>
      </c>
      <c r="B7" s="1"/>
      <c r="C7" s="1"/>
      <c r="D7" s="1"/>
      <c r="E7" s="9"/>
      <c r="F7" s="1"/>
    </row>
    <row r="8" spans="1:6" x14ac:dyDescent="0.35">
      <c r="A8" s="8" t="s">
        <v>91</v>
      </c>
      <c r="B8" s="1"/>
      <c r="C8" s="1"/>
      <c r="D8" s="1"/>
      <c r="E8" s="9"/>
      <c r="F8" s="1"/>
    </row>
    <row r="9" spans="1:6" x14ac:dyDescent="0.35">
      <c r="A9" s="8" t="s">
        <v>92</v>
      </c>
      <c r="B9" s="1"/>
      <c r="C9" s="1"/>
      <c r="D9" s="1"/>
      <c r="E9" s="9"/>
      <c r="F9" s="1"/>
    </row>
    <row r="10" spans="1:6" x14ac:dyDescent="0.35">
      <c r="A10" s="8" t="s">
        <v>47</v>
      </c>
      <c r="B10" s="1"/>
      <c r="C10" s="1"/>
      <c r="D10" s="1"/>
      <c r="E10" s="9"/>
      <c r="F10" s="1"/>
    </row>
    <row r="11" spans="1:6" x14ac:dyDescent="0.35">
      <c r="A11" s="8" t="s">
        <v>72</v>
      </c>
      <c r="B11" s="1"/>
      <c r="C11" s="1"/>
      <c r="D11" s="1"/>
      <c r="E11" s="9"/>
      <c r="F11" s="1"/>
    </row>
    <row r="12" spans="1:6" x14ac:dyDescent="0.35">
      <c r="A12" s="8" t="s">
        <v>73</v>
      </c>
      <c r="B12" s="1"/>
      <c r="C12" s="1"/>
      <c r="D12" s="1" t="s">
        <v>6</v>
      </c>
      <c r="E12" s="9"/>
      <c r="F12" s="1"/>
    </row>
    <row r="13" spans="1:6" x14ac:dyDescent="0.35">
      <c r="A13" s="8" t="s">
        <v>74</v>
      </c>
      <c r="B13" s="1"/>
      <c r="C13" s="1"/>
      <c r="D13" s="1"/>
      <c r="E13" s="9"/>
      <c r="F13" s="1"/>
    </row>
    <row r="14" spans="1:6" ht="21.75" thickBot="1" x14ac:dyDescent="0.4">
      <c r="A14" s="8"/>
      <c r="B14" s="1"/>
      <c r="C14" s="1"/>
      <c r="D14" s="9"/>
      <c r="E14" s="9"/>
      <c r="F14" s="13"/>
    </row>
    <row r="15" spans="1:6" x14ac:dyDescent="0.35">
      <c r="A15" s="124" t="s">
        <v>8</v>
      </c>
      <c r="B15" s="126" t="s">
        <v>0</v>
      </c>
      <c r="C15" s="60" t="s">
        <v>1</v>
      </c>
      <c r="D15" s="31" t="s">
        <v>18</v>
      </c>
    </row>
    <row r="16" spans="1:6" ht="21.75" thickBot="1" x14ac:dyDescent="0.4">
      <c r="A16" s="125"/>
      <c r="B16" s="127"/>
      <c r="C16" s="61" t="s">
        <v>2</v>
      </c>
      <c r="D16" s="32" t="s">
        <v>19</v>
      </c>
    </row>
    <row r="17" spans="1:5" x14ac:dyDescent="0.35">
      <c r="A17" s="98" t="s">
        <v>28</v>
      </c>
      <c r="B17" s="43" t="s">
        <v>15</v>
      </c>
      <c r="C17" s="71">
        <v>7</v>
      </c>
      <c r="D17" s="100">
        <v>53.84</v>
      </c>
      <c r="E17">
        <f>7*100/13</f>
        <v>53.846153846153847</v>
      </c>
    </row>
    <row r="18" spans="1:5" x14ac:dyDescent="0.35">
      <c r="A18" s="97" t="s">
        <v>29</v>
      </c>
      <c r="B18" s="6" t="s">
        <v>15</v>
      </c>
      <c r="C18" s="3">
        <v>1</v>
      </c>
      <c r="D18" s="81">
        <v>100</v>
      </c>
    </row>
    <row r="19" spans="1:5" x14ac:dyDescent="0.35">
      <c r="A19" s="97" t="s">
        <v>30</v>
      </c>
      <c r="B19" s="24" t="s">
        <v>86</v>
      </c>
      <c r="C19" s="27"/>
      <c r="D19" s="27"/>
    </row>
    <row r="20" spans="1:5" x14ac:dyDescent="0.35">
      <c r="A20" s="97" t="s">
        <v>31</v>
      </c>
      <c r="B20" s="6" t="s">
        <v>15</v>
      </c>
      <c r="C20" s="3">
        <v>2</v>
      </c>
      <c r="D20" s="81">
        <v>100</v>
      </c>
    </row>
    <row r="21" spans="1:5" x14ac:dyDescent="0.35">
      <c r="A21" s="97"/>
      <c r="B21" s="55" t="s">
        <v>33</v>
      </c>
      <c r="C21" s="68"/>
      <c r="D21" s="68"/>
      <c r="E21" s="56">
        <f>1*100/44</f>
        <v>2.2727272727272729</v>
      </c>
    </row>
    <row r="22" spans="1:5" ht="21.75" thickBot="1" x14ac:dyDescent="0.4">
      <c r="A22" s="4"/>
      <c r="B22" s="54" t="s">
        <v>34</v>
      </c>
      <c r="C22" s="65"/>
      <c r="D22" s="65"/>
    </row>
    <row r="23" spans="1:5" x14ac:dyDescent="0.35">
      <c r="A23" s="97" t="s">
        <v>35</v>
      </c>
      <c r="B23" s="6" t="s">
        <v>16</v>
      </c>
      <c r="C23" s="75" t="s">
        <v>17</v>
      </c>
      <c r="D23" s="75" t="s">
        <v>17</v>
      </c>
    </row>
    <row r="24" spans="1:5" x14ac:dyDescent="0.35">
      <c r="A24" s="97" t="s">
        <v>36</v>
      </c>
      <c r="B24" s="6" t="s">
        <v>37</v>
      </c>
      <c r="C24" s="28"/>
      <c r="D24" s="28"/>
    </row>
    <row r="25" spans="1:5" x14ac:dyDescent="0.35">
      <c r="A25" s="97"/>
      <c r="B25" s="6" t="s">
        <v>38</v>
      </c>
      <c r="C25" s="3"/>
      <c r="D25" s="101"/>
    </row>
    <row r="26" spans="1:5" x14ac:dyDescent="0.35">
      <c r="A26" s="97"/>
      <c r="B26" s="44" t="s">
        <v>16</v>
      </c>
      <c r="C26" s="10">
        <v>1</v>
      </c>
      <c r="D26" s="81">
        <v>100</v>
      </c>
    </row>
    <row r="27" spans="1:5" x14ac:dyDescent="0.35">
      <c r="A27" s="6"/>
      <c r="B27" s="6" t="s">
        <v>39</v>
      </c>
      <c r="C27" s="28" t="s">
        <v>6</v>
      </c>
      <c r="D27" s="28"/>
    </row>
    <row r="28" spans="1:5" ht="21.75" thickBot="1" x14ac:dyDescent="0.4">
      <c r="A28" s="26"/>
      <c r="B28" s="26" t="s">
        <v>40</v>
      </c>
      <c r="C28" s="40"/>
      <c r="D28" s="40"/>
    </row>
    <row r="29" spans="1:5" x14ac:dyDescent="0.35">
      <c r="A29" s="99" t="s">
        <v>43</v>
      </c>
      <c r="B29" s="96" t="s">
        <v>41</v>
      </c>
      <c r="C29" s="2">
        <v>1</v>
      </c>
      <c r="D29" s="81">
        <v>100</v>
      </c>
      <c r="E29" s="78"/>
    </row>
    <row r="30" spans="1:5" x14ac:dyDescent="0.35">
      <c r="A30" s="97" t="s">
        <v>44</v>
      </c>
      <c r="B30" s="6" t="s">
        <v>42</v>
      </c>
      <c r="C30" s="28" t="s">
        <v>6</v>
      </c>
      <c r="D30" s="28"/>
    </row>
    <row r="31" spans="1:5" ht="21.75" thickBot="1" x14ac:dyDescent="0.4">
      <c r="A31" s="4" t="s">
        <v>45</v>
      </c>
      <c r="B31" s="76"/>
      <c r="C31" s="28"/>
      <c r="D31" s="28"/>
    </row>
    <row r="32" spans="1:5" ht="21.75" thickBot="1" x14ac:dyDescent="0.4">
      <c r="A32" s="29">
        <v>2</v>
      </c>
      <c r="B32" s="29">
        <v>3</v>
      </c>
      <c r="C32" s="42">
        <f>C29+C26+C20+C18+C17</f>
        <v>12</v>
      </c>
      <c r="D32" s="94">
        <v>57.14</v>
      </c>
      <c r="E32">
        <f>12*100/21</f>
        <v>57.142857142857146</v>
      </c>
    </row>
    <row r="42" spans="4:4" x14ac:dyDescent="0.35">
      <c r="D42">
        <v>1</v>
      </c>
    </row>
  </sheetData>
  <mergeCells count="2">
    <mergeCell ref="A15:A16"/>
    <mergeCell ref="B15:B16"/>
  </mergeCells>
  <pageMargins left="0.98425196850393704" right="0.59055118110236227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9D989E-726B-46CF-BBA4-7BE5C3DE5BD0}">
  <dimension ref="A1:F26"/>
  <sheetViews>
    <sheetView zoomScale="171" zoomScaleNormal="171" workbookViewId="0">
      <selection activeCell="B13" sqref="B13"/>
    </sheetView>
  </sheetViews>
  <sheetFormatPr defaultRowHeight="21" x14ac:dyDescent="0.35"/>
  <cols>
    <col min="1" max="1" width="20.125" customWidth="1"/>
    <col min="2" max="2" width="20" customWidth="1"/>
    <col min="3" max="3" width="12.25" customWidth="1"/>
    <col min="4" max="4" width="15.375" customWidth="1"/>
    <col min="5" max="5" width="13.875" customWidth="1"/>
  </cols>
  <sheetData>
    <row r="1" spans="1:6" x14ac:dyDescent="0.35">
      <c r="E1" s="1">
        <v>56</v>
      </c>
    </row>
    <row r="3" spans="1:6" x14ac:dyDescent="0.35">
      <c r="E3" s="57" t="s">
        <v>26</v>
      </c>
    </row>
    <row r="4" spans="1:6" x14ac:dyDescent="0.35">
      <c r="A4" s="7" t="s">
        <v>48</v>
      </c>
      <c r="B4" s="7"/>
      <c r="C4" s="7"/>
      <c r="D4" s="7"/>
      <c r="E4" s="15"/>
      <c r="F4" s="57"/>
    </row>
    <row r="5" spans="1:6" x14ac:dyDescent="0.35">
      <c r="A5" s="8" t="s">
        <v>93</v>
      </c>
      <c r="B5" s="1"/>
      <c r="C5" s="9"/>
      <c r="D5" s="1"/>
    </row>
    <row r="6" spans="1:6" x14ac:dyDescent="0.35">
      <c r="A6" s="8" t="s">
        <v>94</v>
      </c>
      <c r="B6" s="1"/>
      <c r="C6" s="9"/>
      <c r="D6" s="1"/>
    </row>
    <row r="7" spans="1:6" ht="21.75" thickBot="1" x14ac:dyDescent="0.4">
      <c r="A7" s="9"/>
      <c r="B7" s="1"/>
      <c r="C7" s="9"/>
      <c r="D7" s="1"/>
    </row>
    <row r="8" spans="1:6" x14ac:dyDescent="0.35">
      <c r="A8" s="128" t="s">
        <v>8</v>
      </c>
      <c r="B8" s="114" t="s">
        <v>0</v>
      </c>
      <c r="C8" s="23" t="s">
        <v>1</v>
      </c>
      <c r="D8" s="46" t="s">
        <v>18</v>
      </c>
      <c r="E8" s="49" t="s">
        <v>3</v>
      </c>
    </row>
    <row r="9" spans="1:6" x14ac:dyDescent="0.35">
      <c r="A9" s="129"/>
      <c r="B9" s="115"/>
      <c r="C9" s="21" t="s">
        <v>2</v>
      </c>
      <c r="D9" s="47" t="s">
        <v>19</v>
      </c>
      <c r="E9" s="50" t="s">
        <v>4</v>
      </c>
    </row>
    <row r="10" spans="1:6" ht="21.75" thickBot="1" x14ac:dyDescent="0.4">
      <c r="A10" s="130"/>
      <c r="B10" s="116"/>
      <c r="C10" s="22"/>
      <c r="D10" s="48"/>
      <c r="E10" s="51" t="s">
        <v>5</v>
      </c>
    </row>
    <row r="11" spans="1:6" x14ac:dyDescent="0.35">
      <c r="A11" s="35" t="s">
        <v>28</v>
      </c>
      <c r="B11" s="43" t="s">
        <v>15</v>
      </c>
      <c r="C11" s="71">
        <v>7</v>
      </c>
      <c r="D11" s="100">
        <v>53.84</v>
      </c>
      <c r="E11" s="102">
        <v>481000</v>
      </c>
    </row>
    <row r="12" spans="1:6" x14ac:dyDescent="0.35">
      <c r="A12" s="69" t="s">
        <v>29</v>
      </c>
      <c r="B12" s="6" t="s">
        <v>15</v>
      </c>
      <c r="C12" s="3">
        <v>1</v>
      </c>
      <c r="D12" s="81">
        <v>100</v>
      </c>
      <c r="E12" s="68">
        <v>30000</v>
      </c>
    </row>
    <row r="13" spans="1:6" x14ac:dyDescent="0.35">
      <c r="A13" s="69" t="s">
        <v>30</v>
      </c>
      <c r="B13" s="73" t="s">
        <v>86</v>
      </c>
      <c r="C13" s="27"/>
      <c r="D13" s="27"/>
      <c r="E13" s="27"/>
    </row>
    <row r="14" spans="1:6" x14ac:dyDescent="0.35">
      <c r="A14" s="69" t="s">
        <v>31</v>
      </c>
      <c r="B14" s="6" t="s">
        <v>15</v>
      </c>
      <c r="C14" s="3">
        <v>2</v>
      </c>
      <c r="D14" s="81">
        <v>100</v>
      </c>
      <c r="E14" s="68">
        <v>120000</v>
      </c>
    </row>
    <row r="15" spans="1:6" x14ac:dyDescent="0.35">
      <c r="A15" s="69"/>
      <c r="B15" s="55" t="s">
        <v>33</v>
      </c>
      <c r="C15" s="68"/>
      <c r="D15" s="68"/>
      <c r="E15" s="68"/>
      <c r="F15" s="56">
        <f>1*100/44</f>
        <v>2.2727272727272729</v>
      </c>
    </row>
    <row r="16" spans="1:6" ht="21.75" thickBot="1" x14ac:dyDescent="0.4">
      <c r="A16" s="70"/>
      <c r="B16" s="54" t="s">
        <v>34</v>
      </c>
      <c r="C16" s="65"/>
      <c r="D16" s="65"/>
      <c r="E16" s="65"/>
    </row>
    <row r="17" spans="1:5" x14ac:dyDescent="0.35">
      <c r="A17" s="18" t="s">
        <v>35</v>
      </c>
      <c r="B17" s="6" t="s">
        <v>16</v>
      </c>
      <c r="C17" s="75" t="s">
        <v>17</v>
      </c>
      <c r="D17" s="75" t="s">
        <v>17</v>
      </c>
      <c r="E17" s="75" t="s">
        <v>17</v>
      </c>
    </row>
    <row r="18" spans="1:5" x14ac:dyDescent="0.35">
      <c r="A18" s="18" t="s">
        <v>36</v>
      </c>
      <c r="B18" s="76" t="s">
        <v>37</v>
      </c>
      <c r="C18" s="28"/>
      <c r="D18" s="28"/>
      <c r="E18" s="28"/>
    </row>
    <row r="19" spans="1:5" x14ac:dyDescent="0.35">
      <c r="A19" s="18"/>
      <c r="B19" s="76" t="s">
        <v>38</v>
      </c>
      <c r="C19" s="3"/>
      <c r="D19" s="101"/>
      <c r="E19" s="3"/>
    </row>
    <row r="20" spans="1:5" x14ac:dyDescent="0.35">
      <c r="A20" s="18"/>
      <c r="B20" s="44" t="s">
        <v>16</v>
      </c>
      <c r="C20" s="10">
        <v>1</v>
      </c>
      <c r="D20" s="81">
        <v>100</v>
      </c>
      <c r="E20" s="45">
        <v>80000</v>
      </c>
    </row>
    <row r="21" spans="1:5" x14ac:dyDescent="0.35">
      <c r="A21" s="55"/>
      <c r="B21" s="76" t="s">
        <v>39</v>
      </c>
      <c r="C21" s="28" t="s">
        <v>6</v>
      </c>
      <c r="D21" s="28"/>
      <c r="E21" s="28"/>
    </row>
    <row r="22" spans="1:5" ht="21.75" thickBot="1" x14ac:dyDescent="0.4">
      <c r="A22" s="54"/>
      <c r="B22" s="74" t="s">
        <v>40</v>
      </c>
      <c r="C22" s="40"/>
      <c r="D22" s="40"/>
      <c r="E22" s="40"/>
    </row>
    <row r="23" spans="1:5" x14ac:dyDescent="0.35">
      <c r="A23" s="112" t="s">
        <v>43</v>
      </c>
      <c r="B23" s="77" t="s">
        <v>41</v>
      </c>
      <c r="C23" s="2">
        <v>1</v>
      </c>
      <c r="D23" s="81">
        <v>100</v>
      </c>
      <c r="E23" s="66">
        <v>30000</v>
      </c>
    </row>
    <row r="24" spans="1:5" x14ac:dyDescent="0.35">
      <c r="A24" s="113" t="s">
        <v>44</v>
      </c>
      <c r="B24" s="76" t="s">
        <v>42</v>
      </c>
      <c r="C24" s="28" t="s">
        <v>6</v>
      </c>
      <c r="D24" s="28"/>
      <c r="E24" s="28"/>
    </row>
    <row r="25" spans="1:5" ht="21.75" thickBot="1" x14ac:dyDescent="0.4">
      <c r="A25" s="33" t="s">
        <v>45</v>
      </c>
      <c r="B25" s="76"/>
      <c r="C25" s="28"/>
      <c r="D25" s="28"/>
      <c r="E25" s="28"/>
    </row>
    <row r="26" spans="1:5" ht="21.75" thickBot="1" x14ac:dyDescent="0.4">
      <c r="A26" s="29">
        <v>2</v>
      </c>
      <c r="B26" s="29">
        <v>3</v>
      </c>
      <c r="C26" s="42">
        <f>C23+C20+C14+C12+C11</f>
        <v>12</v>
      </c>
      <c r="D26" s="94">
        <v>57.14</v>
      </c>
      <c r="E26" s="42">
        <f>E23+E20+E14+E12+E11</f>
        <v>741000</v>
      </c>
    </row>
  </sheetData>
  <mergeCells count="2">
    <mergeCell ref="A8:A10"/>
    <mergeCell ref="B8:B10"/>
  </mergeCells>
  <pageMargins left="0.98425196850393704" right="0.31496062992125984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0A69DF-F5BA-4A97-96F6-4D5C86B02AB8}">
  <dimension ref="A1:H27"/>
  <sheetViews>
    <sheetView tabSelected="1" zoomScale="145" zoomScaleNormal="145" workbookViewId="0">
      <selection activeCell="C14" sqref="C14"/>
    </sheetView>
  </sheetViews>
  <sheetFormatPr defaultRowHeight="21" x14ac:dyDescent="0.35"/>
  <cols>
    <col min="2" max="2" width="10.5" customWidth="1"/>
    <col min="3" max="3" width="13.625" customWidth="1"/>
    <col min="4" max="4" width="9.75" customWidth="1"/>
    <col min="5" max="5" width="13.375" customWidth="1"/>
    <col min="6" max="6" width="11.5" customWidth="1"/>
    <col min="7" max="7" width="15.625" customWidth="1"/>
    <col min="8" max="8" width="12.5" customWidth="1"/>
  </cols>
  <sheetData>
    <row r="1" spans="1:8" x14ac:dyDescent="0.35">
      <c r="G1" s="1">
        <v>57</v>
      </c>
    </row>
    <row r="3" spans="1:8" x14ac:dyDescent="0.35">
      <c r="G3" s="57" t="s">
        <v>25</v>
      </c>
    </row>
    <row r="4" spans="1:8" x14ac:dyDescent="0.35">
      <c r="A4" s="9"/>
      <c r="B4" s="82" t="s">
        <v>49</v>
      </c>
      <c r="C4" s="83"/>
      <c r="D4" s="84"/>
      <c r="E4" s="83"/>
      <c r="F4" s="85"/>
      <c r="G4" s="85"/>
    </row>
    <row r="5" spans="1:8" x14ac:dyDescent="0.35">
      <c r="A5" s="8" t="s">
        <v>50</v>
      </c>
      <c r="B5" s="1"/>
      <c r="C5" s="1"/>
      <c r="D5" s="9"/>
      <c r="E5" s="1"/>
    </row>
    <row r="6" spans="1:8" x14ac:dyDescent="0.35">
      <c r="A6" s="8" t="s">
        <v>77</v>
      </c>
      <c r="B6" s="1"/>
      <c r="C6" s="1"/>
      <c r="D6" s="9"/>
      <c r="E6" s="1"/>
      <c r="H6" s="38"/>
    </row>
    <row r="7" spans="1:8" x14ac:dyDescent="0.35">
      <c r="A7" s="8" t="s">
        <v>76</v>
      </c>
      <c r="B7" s="1"/>
      <c r="C7" s="1"/>
      <c r="D7" s="9"/>
      <c r="E7" s="1"/>
      <c r="H7" s="63"/>
    </row>
    <row r="8" spans="1:8" ht="21.75" thickBot="1" x14ac:dyDescent="0.4">
      <c r="A8" s="9"/>
      <c r="B8" s="1"/>
      <c r="C8" s="1"/>
      <c r="D8" s="9"/>
      <c r="E8" s="1"/>
    </row>
    <row r="9" spans="1:8" x14ac:dyDescent="0.35">
      <c r="A9" s="128" t="s">
        <v>8</v>
      </c>
      <c r="B9" s="131"/>
      <c r="C9" s="114" t="s">
        <v>0</v>
      </c>
      <c r="D9" s="23" t="s">
        <v>1</v>
      </c>
      <c r="E9" s="46" t="s">
        <v>18</v>
      </c>
      <c r="F9" s="49" t="s">
        <v>3</v>
      </c>
      <c r="G9" s="49" t="s">
        <v>20</v>
      </c>
    </row>
    <row r="10" spans="1:8" x14ac:dyDescent="0.35">
      <c r="A10" s="129"/>
      <c r="B10" s="132"/>
      <c r="C10" s="115"/>
      <c r="D10" s="21" t="s">
        <v>2</v>
      </c>
      <c r="E10" s="47" t="s">
        <v>19</v>
      </c>
      <c r="F10" s="50" t="s">
        <v>4</v>
      </c>
      <c r="G10" s="50" t="s">
        <v>21</v>
      </c>
    </row>
    <row r="11" spans="1:8" ht="21.75" thickBot="1" x14ac:dyDescent="0.4">
      <c r="A11" s="130"/>
      <c r="B11" s="133"/>
      <c r="C11" s="116"/>
      <c r="D11" s="22"/>
      <c r="E11" s="48"/>
      <c r="F11" s="51" t="s">
        <v>5</v>
      </c>
      <c r="G11" s="51" t="s">
        <v>22</v>
      </c>
    </row>
    <row r="12" spans="1:8" x14ac:dyDescent="0.35">
      <c r="A12" s="86" t="s">
        <v>28</v>
      </c>
      <c r="B12" s="87"/>
      <c r="C12" s="43" t="s">
        <v>15</v>
      </c>
      <c r="D12" s="71">
        <v>7</v>
      </c>
      <c r="E12" s="100">
        <v>53.84</v>
      </c>
      <c r="F12" s="102">
        <v>481000</v>
      </c>
      <c r="G12" s="100">
        <v>17.46</v>
      </c>
      <c r="H12" s="56">
        <f>F12*100/2755000</f>
        <v>17.459165154264973</v>
      </c>
    </row>
    <row r="13" spans="1:8" x14ac:dyDescent="0.35">
      <c r="A13" s="88" t="s">
        <v>29</v>
      </c>
      <c r="B13" s="89"/>
      <c r="C13" s="6" t="s">
        <v>15</v>
      </c>
      <c r="D13" s="3">
        <v>1</v>
      </c>
      <c r="E13" s="81">
        <v>100</v>
      </c>
      <c r="F13" s="68">
        <v>30000</v>
      </c>
      <c r="G13" s="81">
        <v>100</v>
      </c>
    </row>
    <row r="14" spans="1:8" x14ac:dyDescent="0.35">
      <c r="A14" s="88" t="s">
        <v>30</v>
      </c>
      <c r="B14" s="89"/>
      <c r="C14" s="73" t="s">
        <v>86</v>
      </c>
      <c r="D14" s="27"/>
      <c r="E14" s="27"/>
      <c r="F14" s="27"/>
      <c r="G14" s="27"/>
    </row>
    <row r="15" spans="1:8" x14ac:dyDescent="0.35">
      <c r="A15" s="88" t="s">
        <v>31</v>
      </c>
      <c r="B15" s="89"/>
      <c r="C15" s="6" t="s">
        <v>15</v>
      </c>
      <c r="D15" s="3">
        <v>2</v>
      </c>
      <c r="E15" s="81">
        <v>100</v>
      </c>
      <c r="F15" s="68">
        <v>120000</v>
      </c>
      <c r="G15" s="81">
        <v>70.58</v>
      </c>
      <c r="H15">
        <f>120000*100/170000</f>
        <v>70.588235294117652</v>
      </c>
    </row>
    <row r="16" spans="1:8" x14ac:dyDescent="0.35">
      <c r="A16" s="88"/>
      <c r="B16" s="89"/>
      <c r="C16" s="55" t="s">
        <v>33</v>
      </c>
      <c r="D16" s="68"/>
      <c r="E16" s="68"/>
      <c r="F16" s="68"/>
      <c r="G16" s="68"/>
    </row>
    <row r="17" spans="1:8" ht="21.75" thickBot="1" x14ac:dyDescent="0.4">
      <c r="A17" s="90"/>
      <c r="B17" s="91"/>
      <c r="C17" s="54" t="s">
        <v>34</v>
      </c>
      <c r="D17" s="65"/>
      <c r="E17" s="65"/>
      <c r="F17" s="65"/>
      <c r="G17" s="65"/>
    </row>
    <row r="18" spans="1:8" x14ac:dyDescent="0.35">
      <c r="A18" s="33" t="s">
        <v>35</v>
      </c>
      <c r="B18" s="34"/>
      <c r="C18" s="6" t="s">
        <v>16</v>
      </c>
      <c r="D18" s="75" t="s">
        <v>17</v>
      </c>
      <c r="E18" s="75" t="s">
        <v>17</v>
      </c>
      <c r="F18" s="75" t="s">
        <v>17</v>
      </c>
      <c r="G18" s="75" t="s">
        <v>17</v>
      </c>
    </row>
    <row r="19" spans="1:8" x14ac:dyDescent="0.35">
      <c r="A19" s="33" t="s">
        <v>36</v>
      </c>
      <c r="B19" s="34"/>
      <c r="C19" s="76" t="s">
        <v>37</v>
      </c>
      <c r="D19" s="28"/>
      <c r="E19" s="28"/>
      <c r="F19" s="28"/>
      <c r="G19" s="28"/>
    </row>
    <row r="20" spans="1:8" x14ac:dyDescent="0.35">
      <c r="A20" s="33"/>
      <c r="B20" s="34"/>
      <c r="C20" s="76" t="s">
        <v>38</v>
      </c>
      <c r="D20" s="3"/>
      <c r="E20" s="101"/>
      <c r="F20" s="3"/>
      <c r="G20" s="101"/>
    </row>
    <row r="21" spans="1:8" x14ac:dyDescent="0.35">
      <c r="A21" s="33"/>
      <c r="B21" s="34"/>
      <c r="C21" s="44" t="s">
        <v>16</v>
      </c>
      <c r="D21" s="10">
        <v>1</v>
      </c>
      <c r="E21" s="81">
        <v>100</v>
      </c>
      <c r="F21" s="45">
        <v>80000</v>
      </c>
      <c r="G21" s="81">
        <v>80</v>
      </c>
      <c r="H21" s="78">
        <f>F21*100/100000</f>
        <v>80</v>
      </c>
    </row>
    <row r="22" spans="1:8" x14ac:dyDescent="0.35">
      <c r="A22" s="58"/>
      <c r="B22" s="52"/>
      <c r="C22" s="76" t="s">
        <v>39</v>
      </c>
      <c r="D22" s="28" t="s">
        <v>6</v>
      </c>
      <c r="E22" s="28"/>
      <c r="F22" s="28"/>
      <c r="G22" s="28"/>
    </row>
    <row r="23" spans="1:8" ht="21.75" thickBot="1" x14ac:dyDescent="0.4">
      <c r="A23" s="59"/>
      <c r="B23" s="53"/>
      <c r="C23" s="74" t="s">
        <v>40</v>
      </c>
      <c r="D23" s="40"/>
      <c r="E23" s="40"/>
      <c r="F23" s="40"/>
      <c r="G23" s="40"/>
    </row>
    <row r="24" spans="1:8" x14ac:dyDescent="0.35">
      <c r="A24" s="108" t="s">
        <v>43</v>
      </c>
      <c r="B24" s="109"/>
      <c r="C24" s="95" t="s">
        <v>51</v>
      </c>
      <c r="D24" s="2">
        <v>1</v>
      </c>
      <c r="E24" s="81">
        <v>100</v>
      </c>
      <c r="F24" s="66">
        <v>30000</v>
      </c>
      <c r="G24" s="81">
        <v>100</v>
      </c>
    </row>
    <row r="25" spans="1:8" x14ac:dyDescent="0.35">
      <c r="A25" s="33" t="s">
        <v>44</v>
      </c>
      <c r="B25" s="34"/>
      <c r="C25" s="6" t="s">
        <v>52</v>
      </c>
      <c r="D25" s="28" t="s">
        <v>6</v>
      </c>
      <c r="E25" s="28"/>
      <c r="F25" s="28"/>
      <c r="G25" s="28"/>
    </row>
    <row r="26" spans="1:8" ht="21.75" thickBot="1" x14ac:dyDescent="0.4">
      <c r="A26" s="110" t="s">
        <v>45</v>
      </c>
      <c r="B26" s="111"/>
      <c r="C26" s="76"/>
      <c r="D26" s="28"/>
      <c r="E26" s="28"/>
      <c r="F26" s="28"/>
      <c r="G26" s="28"/>
    </row>
    <row r="27" spans="1:8" ht="21.75" thickBot="1" x14ac:dyDescent="0.4">
      <c r="A27" s="92">
        <v>2</v>
      </c>
      <c r="B27" s="93"/>
      <c r="C27" s="29">
        <v>3</v>
      </c>
      <c r="D27" s="42">
        <f>D24+D21+D15+D13+D12</f>
        <v>12</v>
      </c>
      <c r="E27" s="94">
        <v>57.14</v>
      </c>
      <c r="F27" s="42">
        <f>F24+F21+F15+F13+F12</f>
        <v>741000</v>
      </c>
      <c r="G27" s="94">
        <v>22.5</v>
      </c>
      <c r="H27">
        <f>741000*100/3292000</f>
        <v>22.509113001215066</v>
      </c>
    </row>
  </sheetData>
  <mergeCells count="2">
    <mergeCell ref="A9:B11"/>
    <mergeCell ref="C9:C11"/>
  </mergeCells>
  <pageMargins left="0.98425196850393704" right="0.59055118110236227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4</vt:i4>
      </vt:variant>
    </vt:vector>
  </HeadingPairs>
  <TitlesOfParts>
    <vt:vector size="4" baseType="lpstr">
      <vt:lpstr>ตารางที่ 1</vt:lpstr>
      <vt:lpstr>ตารางที่ 2</vt:lpstr>
      <vt:lpstr>ตารางที่ 3</vt:lpstr>
      <vt:lpstr>ตารางที่ 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jinjuta</dc:creator>
  <cp:lastModifiedBy>jinjuta</cp:lastModifiedBy>
  <cp:lastPrinted>2024-10-10T05:41:43Z</cp:lastPrinted>
  <dcterms:created xsi:type="dcterms:W3CDTF">2022-09-08T04:05:03Z</dcterms:created>
  <dcterms:modified xsi:type="dcterms:W3CDTF">2024-10-12T02:52:13Z</dcterms:modified>
</cp:coreProperties>
</file>